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ACE6FEEB-461D-4112-AE20-514AC380844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Mapa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Hoja 1" sheetId="12" state="hidden" r:id="rId12"/>
  </sheets>
  <definedNames>
    <definedName name="_xlnm._FilterDatabase" localSheetId="11" hidden="1">'Hoja 1'!$A$2:$K$176</definedName>
    <definedName name="_ftn1" localSheetId="5">'5'!$A$45</definedName>
    <definedName name="_ftnref1" localSheetId="5">'5'!$A$8</definedName>
    <definedName name="_Toc51761214" localSheetId="2">#REF!</definedName>
    <definedName name="_Toc51761214" localSheetId="3">#REF!</definedName>
    <definedName name="_Toc51761214">#REF!</definedName>
    <definedName name="_Toc51761216" localSheetId="2">#REF!</definedName>
    <definedName name="_Toc51761216" localSheetId="3">#REF!</definedName>
    <definedName name="_Toc51761216">#REF!</definedName>
    <definedName name="_Toc85269994" localSheetId="2">#REF!</definedName>
    <definedName name="_Toc85269994" localSheetId="3">#REF!</definedName>
    <definedName name="_Toc85269994">#REF!</definedName>
    <definedName name="_Toc85269995" localSheetId="2">#REF!</definedName>
    <definedName name="_Toc85269995" localSheetId="3">#REF!</definedName>
    <definedName name="_Toc85269995">#REF!</definedName>
    <definedName name="_Toc85269996" localSheetId="2">#REF!</definedName>
    <definedName name="_Toc85269996" localSheetId="3">#REF!</definedName>
    <definedName name="_Toc85269996">#REF!</definedName>
    <definedName name="_Toc85563189" localSheetId="2">#REF!</definedName>
    <definedName name="_Toc85563189" localSheetId="3">#REF!</definedName>
    <definedName name="_Toc85563189">#REF!</definedName>
    <definedName name="_Toc85563190" localSheetId="2">#REF!</definedName>
    <definedName name="_Toc85563190" localSheetId="3">#REF!</definedName>
    <definedName name="_Toc85563190">#REF!</definedName>
    <definedName name="_Toc85563191" localSheetId="2">#REF!</definedName>
    <definedName name="_Toc85563191" localSheetId="3">#REF!</definedName>
    <definedName name="_Toc85563191">#REF!</definedName>
    <definedName name="colores" localSheetId="2">#REF!</definedName>
    <definedName name="colores" localSheetId="3">#REF!</definedName>
    <definedName name="colores">#REF!</definedName>
    <definedName name="departamento" localSheetId="2">#REF!</definedName>
    <definedName name="departamento" localSheetId="3">#REF!</definedName>
    <definedName name="departament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6" roundtripDataSignature="AMtx7mhwqRo51dVzjGAiQrHE8mmscwF1MQ=="/>
    </ext>
  </extLst>
</workbook>
</file>

<file path=xl/calcChain.xml><?xml version="1.0" encoding="utf-8"?>
<calcChain xmlns="http://schemas.openxmlformats.org/spreadsheetml/2006/main">
  <c r="G41" i="7" l="1"/>
  <c r="G16" i="7"/>
  <c r="Q51" i="6"/>
  <c r="P48" i="6"/>
  <c r="M47" i="6"/>
  <c r="O45" i="6"/>
  <c r="Q43" i="6"/>
  <c r="N42" i="6"/>
  <c r="P40" i="6"/>
  <c r="M39" i="6"/>
  <c r="O37" i="6"/>
  <c r="Q35" i="6"/>
  <c r="R32" i="6"/>
  <c r="Q52" i="6" s="1"/>
  <c r="R31" i="6"/>
  <c r="P51" i="6" s="1"/>
  <c r="R30" i="6"/>
  <c r="M50" i="6" s="1"/>
  <c r="R29" i="6"/>
  <c r="Q49" i="6" s="1"/>
  <c r="R28" i="6"/>
  <c r="O48" i="6" s="1"/>
  <c r="R27" i="6"/>
  <c r="Q47" i="6" s="1"/>
  <c r="R26" i="6"/>
  <c r="Q46" i="6" s="1"/>
  <c r="R25" i="6"/>
  <c r="N45" i="6" s="1"/>
  <c r="R24" i="6"/>
  <c r="Q44" i="6" s="1"/>
  <c r="R23" i="6"/>
  <c r="P43" i="6" s="1"/>
  <c r="R22" i="6"/>
  <c r="M42" i="6" s="1"/>
  <c r="R21" i="6"/>
  <c r="Q41" i="6" s="1"/>
  <c r="R20" i="6"/>
  <c r="O40" i="6" s="1"/>
  <c r="R19" i="6"/>
  <c r="Q39" i="6" s="1"/>
  <c r="R18" i="6"/>
  <c r="Q38" i="6" s="1"/>
  <c r="R17" i="6"/>
  <c r="N37" i="6" s="1"/>
  <c r="R16" i="6"/>
  <c r="Q36" i="6" s="1"/>
  <c r="R15" i="6"/>
  <c r="P35" i="6" s="1"/>
  <c r="X30" i="3"/>
  <c r="Z30" i="3" s="1"/>
  <c r="V30" i="3"/>
  <c r="P30" i="3"/>
  <c r="Q30" i="3" s="1"/>
  <c r="J46" i="2"/>
  <c r="I46" i="2" s="1"/>
  <c r="O39" i="2"/>
  <c r="N39" i="2"/>
  <c r="M39" i="2"/>
  <c r="L39" i="2"/>
  <c r="K39" i="2"/>
  <c r="J52" i="2" s="1"/>
  <c r="I52" i="2" s="1"/>
  <c r="O38" i="2"/>
  <c r="N38" i="2"/>
  <c r="M38" i="2"/>
  <c r="L38" i="2"/>
  <c r="K38" i="2"/>
  <c r="J51" i="2" s="1"/>
  <c r="I51" i="2" s="1"/>
  <c r="O37" i="2"/>
  <c r="N37" i="2"/>
  <c r="M37" i="2"/>
  <c r="L37" i="2"/>
  <c r="K37" i="2"/>
  <c r="J50" i="2" s="1"/>
  <c r="I50" i="2" s="1"/>
  <c r="O36" i="2"/>
  <c r="N36" i="2"/>
  <c r="M36" i="2"/>
  <c r="L36" i="2"/>
  <c r="K36" i="2"/>
  <c r="J49" i="2" s="1"/>
  <c r="I49" i="2" s="1"/>
  <c r="O35" i="2"/>
  <c r="N35" i="2"/>
  <c r="M35" i="2"/>
  <c r="L35" i="2"/>
  <c r="K35" i="2"/>
  <c r="J48" i="2" s="1"/>
  <c r="I48" i="2" s="1"/>
  <c r="O34" i="2"/>
  <c r="N34" i="2"/>
  <c r="M34" i="2"/>
  <c r="L34" i="2"/>
  <c r="K34" i="2"/>
  <c r="J47" i="2" s="1"/>
  <c r="I47" i="2" s="1"/>
  <c r="O33" i="2"/>
  <c r="N33" i="2"/>
  <c r="M33" i="2"/>
  <c r="L33" i="2"/>
  <c r="K33" i="2"/>
  <c r="O32" i="2"/>
  <c r="N32" i="2"/>
  <c r="M32" i="2"/>
  <c r="L32" i="2"/>
  <c r="K32" i="2"/>
  <c r="J45" i="2" s="1"/>
  <c r="I45" i="2" s="1"/>
  <c r="O31" i="2"/>
  <c r="N31" i="2"/>
  <c r="M31" i="2"/>
  <c r="L31" i="2"/>
  <c r="K31" i="2"/>
  <c r="J44" i="2" s="1"/>
  <c r="I44" i="2" s="1"/>
  <c r="O30" i="2"/>
  <c r="N30" i="2"/>
  <c r="M30" i="2"/>
  <c r="L30" i="2"/>
  <c r="K30" i="2"/>
  <c r="J43" i="2" s="1"/>
  <c r="I43" i="2" s="1"/>
  <c r="O29" i="2"/>
  <c r="N29" i="2"/>
  <c r="M29" i="2"/>
  <c r="L29" i="2"/>
  <c r="K29" i="2"/>
  <c r="J42" i="2" s="1"/>
  <c r="I42" i="2" s="1"/>
  <c r="M36" i="6" l="1"/>
  <c r="P37" i="6"/>
  <c r="N39" i="6"/>
  <c r="Q40" i="6"/>
  <c r="O42" i="6"/>
  <c r="M44" i="6"/>
  <c r="P45" i="6"/>
  <c r="N47" i="6"/>
  <c r="Q48" i="6"/>
  <c r="O50" i="6"/>
  <c r="M52" i="6"/>
  <c r="N36" i="6"/>
  <c r="Q37" i="6"/>
  <c r="O39" i="6"/>
  <c r="M41" i="6"/>
  <c r="P42" i="6"/>
  <c r="N44" i="6"/>
  <c r="Q45" i="6"/>
  <c r="O47" i="6"/>
  <c r="M49" i="6"/>
  <c r="P50" i="6"/>
  <c r="N52" i="6"/>
  <c r="O36" i="6"/>
  <c r="M38" i="6"/>
  <c r="P39" i="6"/>
  <c r="N41" i="6"/>
  <c r="Q42" i="6"/>
  <c r="O44" i="6"/>
  <c r="M46" i="6"/>
  <c r="P47" i="6"/>
  <c r="N49" i="6"/>
  <c r="Q50" i="6"/>
  <c r="O52" i="6"/>
  <c r="M35" i="6"/>
  <c r="P36" i="6"/>
  <c r="N38" i="6"/>
  <c r="O41" i="6"/>
  <c r="M43" i="6"/>
  <c r="P44" i="6"/>
  <c r="N46" i="6"/>
  <c r="O49" i="6"/>
  <c r="M51" i="6"/>
  <c r="P52" i="6"/>
  <c r="N35" i="6"/>
  <c r="O38" i="6"/>
  <c r="M40" i="6"/>
  <c r="P41" i="6"/>
  <c r="N43" i="6"/>
  <c r="O46" i="6"/>
  <c r="M48" i="6"/>
  <c r="P49" i="6"/>
  <c r="N51" i="6"/>
  <c r="O35" i="6"/>
  <c r="M37" i="6"/>
  <c r="P38" i="6"/>
  <c r="N40" i="6"/>
  <c r="O43" i="6"/>
  <c r="M45" i="6"/>
  <c r="P46" i="6"/>
  <c r="N48" i="6"/>
  <c r="O51" i="6"/>
  <c r="N50" i="6"/>
</calcChain>
</file>

<file path=xl/sharedStrings.xml><?xml version="1.0" encoding="utf-8"?>
<sst xmlns="http://schemas.openxmlformats.org/spreadsheetml/2006/main" count="1503" uniqueCount="344">
  <si>
    <t>Informe Nacional de Competividad 2022-2023</t>
  </si>
  <si>
    <t>Capítulo: Infraestructura, transporte y logística</t>
  </si>
  <si>
    <t>Mapa de portada</t>
  </si>
  <si>
    <t>Índice de conectividad de carga marítima (valor entre 0 y  100)</t>
  </si>
  <si>
    <t>Nota: NA</t>
  </si>
  <si>
    <t xml:space="preserve">Países </t>
  </si>
  <si>
    <t>China</t>
  </si>
  <si>
    <t>Colombia</t>
  </si>
  <si>
    <t>México</t>
  </si>
  <si>
    <t>Perú</t>
  </si>
  <si>
    <t>Brasil</t>
  </si>
  <si>
    <t>Chile</t>
  </si>
  <si>
    <t>Argentina</t>
  </si>
  <si>
    <t>Uruguay</t>
  </si>
  <si>
    <t>Costa Rica</t>
  </si>
  <si>
    <t>Gráfica 1</t>
  </si>
  <si>
    <t>Participación porcentual de los recursos presupuestales comprometidos en el sector por modo de transporte (porcentaje).</t>
  </si>
  <si>
    <t>Fuente: Ministerio de Transporte (2021c).</t>
  </si>
  <si>
    <t xml:space="preserve">Recursos presupuestales comprometidos en el sector por modo de transporte. </t>
  </si>
  <si>
    <t>COMPROMISOS</t>
  </si>
  <si>
    <t>AÑO</t>
  </si>
  <si>
    <t>Carretero</t>
  </si>
  <si>
    <t>Aéreo</t>
  </si>
  <si>
    <t>Férreo</t>
  </si>
  <si>
    <t>Marítimo</t>
  </si>
  <si>
    <t>Fluvial</t>
  </si>
  <si>
    <t>Otros</t>
  </si>
  <si>
    <t xml:space="preserve"> TOTAL  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</si>
  <si>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</si>
  <si>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</si>
  <si>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</si>
  <si>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</si>
  <si>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</si>
  <si>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</si>
  <si>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</si>
  <si>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</si>
  <si>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</si>
  <si>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</si>
  <si>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</si>
  <si>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Gráfica 2</t>
  </si>
  <si>
    <t xml:space="preserve">Kilómetros de vías férreas inactivos y en operación. Colombia, 2013-2020 (porcentaje). </t>
  </si>
  <si>
    <t xml:space="preserve">Kilometros de Vías ferreas en operación </t>
  </si>
  <si>
    <t>Año</t>
  </si>
  <si>
    <t xml:space="preserve">ANI Operación </t>
  </si>
  <si>
    <t>ANI Inactiva</t>
  </si>
  <si>
    <t xml:space="preserve">Total ANI </t>
  </si>
  <si>
    <t>IINVIAS</t>
  </si>
  <si>
    <t>PRIVADO</t>
  </si>
  <si>
    <t xml:space="preserve">TOTAL </t>
  </si>
  <si>
    <t xml:space="preserve">Concesionada Pacifico </t>
  </si>
  <si>
    <t xml:space="preserve">Concesionada Pacifico Atlantico </t>
  </si>
  <si>
    <t>Administrada</t>
  </si>
  <si>
    <t xml:space="preserve">Subtotal </t>
  </si>
  <si>
    <t xml:space="preserve">Operación </t>
  </si>
  <si>
    <t xml:space="preserve">Inactiva </t>
  </si>
  <si>
    <t>Total Invuias</t>
  </si>
  <si>
    <t>Operación</t>
  </si>
  <si>
    <t>Porcentaje</t>
  </si>
  <si>
    <t>Inactiva</t>
  </si>
  <si>
    <t xml:space="preserve">Porcentaje </t>
  </si>
  <si>
    <t>Total</t>
  </si>
  <si>
    <t>ND</t>
  </si>
  <si>
    <t>Otras vías</t>
  </si>
  <si>
    <t>Vías terciarias</t>
  </si>
  <si>
    <t>Gráfica 3</t>
  </si>
  <si>
    <t>Red vial de carreteras, red ferroviaria, red fluvial y número de terminales aéreos.</t>
  </si>
  <si>
    <t>Panel a. Red vial de carreteras</t>
  </si>
  <si>
    <t>Panel b. Red ferroviaria</t>
  </si>
  <si>
    <t>Panel c. Red fluvial</t>
  </si>
  <si>
    <t>Panel d. Número de terminales aéreos</t>
  </si>
  <si>
    <t>Concesiones</t>
  </si>
  <si>
    <t>En operación</t>
  </si>
  <si>
    <t>Sin operación</t>
  </si>
  <si>
    <t>Buenaventura</t>
  </si>
  <si>
    <t>Cartagena</t>
  </si>
  <si>
    <t>La Guajira</t>
  </si>
  <si>
    <t xml:space="preserve">Turbo </t>
  </si>
  <si>
    <t>San Andrés</t>
  </si>
  <si>
    <t xml:space="preserve">Santa Marta y Ciénaga </t>
  </si>
  <si>
    <t>Morrosquillo</t>
  </si>
  <si>
    <t>Barranquilla</t>
  </si>
  <si>
    <t>Tumaco</t>
  </si>
  <si>
    <t>Movimiento de carga nacional por modos de transporte (porcentaje y toneladas de carga). Colombia, 2002-2019.</t>
  </si>
  <si>
    <t>Terrestre</t>
  </si>
  <si>
    <t>Cabotaje</t>
  </si>
  <si>
    <t>º</t>
  </si>
  <si>
    <t>Gráfica 6</t>
  </si>
  <si>
    <t>Costo de transporte por tonelada. Colombia, enero de 2019-febrero de 2022 (COP/tonelada).</t>
  </si>
  <si>
    <t>Fuente: Giro Zero (2022).</t>
  </si>
  <si>
    <t>Gráfica 7</t>
  </si>
  <si>
    <t>Fuente: RUNT (2021).</t>
  </si>
  <si>
    <r>
      <rPr>
        <b/>
        <sz val="11"/>
        <color rgb="FFFFFFFF"/>
        <rFont val="Arial"/>
        <family val="2"/>
      </rPr>
      <t>EDAD DEL PARQUE AUTOMOTOR NACIONAL</t>
    </r>
  </si>
  <si>
    <r>
      <rPr>
        <b/>
        <sz val="11"/>
        <color rgb="FFFFFFFF"/>
        <rFont val="Arial"/>
        <family val="2"/>
      </rPr>
      <t>RANGOS DE EDAD</t>
    </r>
  </si>
  <si>
    <r>
      <rPr>
        <b/>
        <sz val="11"/>
        <color rgb="FFFFFFFF"/>
        <rFont val="Arial"/>
        <family val="2"/>
      </rPr>
      <t>% de 0 a 5 años</t>
    </r>
  </si>
  <si>
    <r>
      <rPr>
        <b/>
        <sz val="11"/>
        <color rgb="FFFFFFFF"/>
        <rFont val="Arial"/>
        <family val="2"/>
      </rPr>
      <t>% de 6 a 10 años</t>
    </r>
  </si>
  <si>
    <r>
      <rPr>
        <b/>
        <sz val="11"/>
        <color rgb="FFFFFFFF"/>
        <rFont val="Arial"/>
        <family val="2"/>
      </rPr>
      <t>% de 11 a 15 años</t>
    </r>
  </si>
  <si>
    <r>
      <rPr>
        <b/>
        <sz val="11"/>
        <color rgb="FFFFFFFF"/>
        <rFont val="Arial"/>
        <family val="2"/>
      </rPr>
      <t>% de más de 16 años</t>
    </r>
  </si>
  <si>
    <r>
      <rPr>
        <sz val="11"/>
        <color theme="1"/>
        <rFont val="Arial MT"/>
      </rPr>
      <t>Amazonas</t>
    </r>
  </si>
  <si>
    <r>
      <rPr>
        <sz val="11"/>
        <color theme="1"/>
        <rFont val="Arial MT"/>
      </rPr>
      <t>Chocó</t>
    </r>
  </si>
  <si>
    <r>
      <rPr>
        <sz val="11"/>
        <color theme="1"/>
        <rFont val="Arial MT"/>
      </rPr>
      <t>Guainía</t>
    </r>
  </si>
  <si>
    <r>
      <rPr>
        <sz val="11"/>
        <color theme="1"/>
        <rFont val="Arial MT"/>
      </rPr>
      <t>Córdoba</t>
    </r>
  </si>
  <si>
    <r>
      <rPr>
        <sz val="11"/>
        <color theme="1"/>
        <rFont val="Arial MT"/>
      </rPr>
      <t>Magdalena</t>
    </r>
  </si>
  <si>
    <r>
      <rPr>
        <sz val="11"/>
        <color theme="1"/>
        <rFont val="Arial MT"/>
      </rPr>
      <t>La Guajira</t>
    </r>
  </si>
  <si>
    <r>
      <rPr>
        <sz val="11"/>
        <color theme="1"/>
        <rFont val="Arial MT"/>
      </rPr>
      <t>Norte de Santander</t>
    </r>
  </si>
  <si>
    <r>
      <rPr>
        <sz val="11"/>
        <color theme="1"/>
        <rFont val="Arial MT"/>
      </rPr>
      <t>Meta</t>
    </r>
  </si>
  <si>
    <r>
      <rPr>
        <sz val="11"/>
        <color theme="1"/>
        <rFont val="Arial MT"/>
      </rPr>
      <t>Guaviare</t>
    </r>
  </si>
  <si>
    <r>
      <rPr>
        <sz val="11"/>
        <color theme="1"/>
        <rFont val="Arial MT"/>
      </rPr>
      <t>Casanare</t>
    </r>
  </si>
  <si>
    <r>
      <rPr>
        <sz val="11"/>
        <color theme="1"/>
        <rFont val="Arial MT"/>
      </rPr>
      <t>Putumayo</t>
    </r>
  </si>
  <si>
    <r>
      <rPr>
        <sz val="11"/>
        <color theme="1"/>
        <rFont val="Arial MT"/>
      </rPr>
      <t>Sucre</t>
    </r>
  </si>
  <si>
    <r>
      <rPr>
        <sz val="11"/>
        <color theme="1"/>
        <rFont val="Arial MT"/>
      </rPr>
      <t>Arauca</t>
    </r>
  </si>
  <si>
    <r>
      <rPr>
        <sz val="11"/>
        <color theme="1"/>
        <rFont val="Arial MT"/>
      </rPr>
      <t>Antioquia</t>
    </r>
  </si>
  <si>
    <r>
      <rPr>
        <sz val="11"/>
        <color theme="1"/>
        <rFont val="Arial MT"/>
      </rPr>
      <t>Caquetá</t>
    </r>
  </si>
  <si>
    <r>
      <rPr>
        <sz val="11"/>
        <color theme="1"/>
        <rFont val="Arial MT"/>
      </rPr>
      <t>Cesar</t>
    </r>
  </si>
  <si>
    <r>
      <rPr>
        <sz val="11"/>
        <color theme="1"/>
        <rFont val="Arial MT"/>
      </rPr>
      <t>Bolívar</t>
    </r>
  </si>
  <si>
    <r>
      <rPr>
        <sz val="11"/>
        <color theme="1"/>
        <rFont val="Arial MT"/>
      </rPr>
      <t>Santander</t>
    </r>
  </si>
  <si>
    <r>
      <rPr>
        <sz val="11"/>
        <color theme="1"/>
        <rFont val="Arial MT"/>
      </rPr>
      <t>Huila</t>
    </r>
  </si>
  <si>
    <r>
      <rPr>
        <sz val="11"/>
        <color theme="1"/>
        <rFont val="Arial MT"/>
      </rPr>
      <t>Nariño</t>
    </r>
  </si>
  <si>
    <r>
      <rPr>
        <sz val="11"/>
        <color theme="1"/>
        <rFont val="Arial MT"/>
      </rPr>
      <t>Atlántico</t>
    </r>
  </si>
  <si>
    <r>
      <rPr>
        <sz val="11"/>
        <color theme="1"/>
        <rFont val="Arial MT"/>
      </rPr>
      <t>Risaralda</t>
    </r>
  </si>
  <si>
    <r>
      <rPr>
        <sz val="11"/>
        <color theme="1"/>
        <rFont val="Arial MT"/>
      </rPr>
      <t>Cauca</t>
    </r>
  </si>
  <si>
    <r>
      <rPr>
        <sz val="11"/>
        <color theme="1"/>
        <rFont val="Arial MT"/>
      </rPr>
      <t>Bogotá D.C.</t>
    </r>
  </si>
  <si>
    <r>
      <rPr>
        <sz val="11"/>
        <color theme="1"/>
        <rFont val="Arial MT"/>
      </rPr>
      <t>Quindío</t>
    </r>
  </si>
  <si>
    <r>
      <rPr>
        <sz val="11"/>
        <color theme="1"/>
        <rFont val="Arial MT"/>
      </rPr>
      <t>Archipiélago de San Andres, Providencia</t>
    </r>
  </si>
  <si>
    <r>
      <rPr>
        <sz val="11"/>
        <color theme="1"/>
        <rFont val="Arial MT"/>
      </rPr>
      <t>Caldas</t>
    </r>
  </si>
  <si>
    <r>
      <rPr>
        <sz val="11"/>
        <color theme="1"/>
        <rFont val="Arial MT"/>
      </rPr>
      <t>Tolima</t>
    </r>
  </si>
  <si>
    <r>
      <rPr>
        <sz val="11"/>
        <color theme="1"/>
        <rFont val="Arial MT"/>
      </rPr>
      <t>Cundinamarca</t>
    </r>
  </si>
  <si>
    <r>
      <rPr>
        <sz val="11"/>
        <color theme="1"/>
        <rFont val="Arial MT"/>
      </rPr>
      <t>Valle del Cauca</t>
    </r>
  </si>
  <si>
    <r>
      <rPr>
        <sz val="11"/>
        <color theme="1"/>
        <rFont val="Arial MT"/>
      </rPr>
      <t>Boyacá</t>
    </r>
  </si>
  <si>
    <r>
      <rPr>
        <sz val="11"/>
        <color theme="1"/>
        <rFont val="Arial MT"/>
      </rPr>
      <t>Vichada</t>
    </r>
  </si>
  <si>
    <r>
      <rPr>
        <i/>
        <sz val="11"/>
        <color theme="1"/>
        <rFont val="Arial"/>
        <family val="2"/>
      </rPr>
      <t>Cifras con base en lo registrado en la plataforma RUNT por los diferentes Organismos de Tránsito de cada departamento.</t>
    </r>
  </si>
  <si>
    <r>
      <rPr>
        <i/>
        <sz val="11"/>
        <color theme="1"/>
        <rFont val="Arial"/>
        <family val="2"/>
      </rPr>
      <t>Corte de información: 16 de septiembre de 2021.</t>
    </r>
  </si>
  <si>
    <t>Gráfica 8</t>
  </si>
  <si>
    <t>Fuente: DNP (2021).</t>
  </si>
  <si>
    <t>Costo logístico por actividades económicas</t>
  </si>
  <si>
    <t>ENL 2018</t>
  </si>
  <si>
    <t>ENL 2020</t>
  </si>
  <si>
    <t xml:space="preserve">Promedio nacional </t>
  </si>
  <si>
    <t>Agropecuaria</t>
  </si>
  <si>
    <t>Industria</t>
  </si>
  <si>
    <t xml:space="preserve">Construcción </t>
  </si>
  <si>
    <t xml:space="preserve">Comercio </t>
  </si>
  <si>
    <t>Minería</t>
  </si>
  <si>
    <t>Tiempos de operación y espera de cargue y descargue (horas)</t>
  </si>
  <si>
    <t>Tiempos</t>
  </si>
  <si>
    <t xml:space="preserve">Tiempo de espera para cargar un vehículo </t>
  </si>
  <si>
    <t>Tiempo para cargar un vehículo</t>
  </si>
  <si>
    <t>Tiempo de espera para descargar un vehículo</t>
  </si>
  <si>
    <t>Tiempo para descargar un vehículo</t>
  </si>
  <si>
    <t>Indicadores de calidad en logística</t>
  </si>
  <si>
    <t xml:space="preserve">Pedido perfecto </t>
  </si>
  <si>
    <t>Pedidos a tiempo</t>
  </si>
  <si>
    <t>Pedidos con documentación perfecta</t>
  </si>
  <si>
    <t>Pedidos completos en cantidad</t>
  </si>
  <si>
    <t xml:space="preserve">Pedidos sin daño </t>
  </si>
  <si>
    <t>Gráfica 9</t>
  </si>
  <si>
    <t>Fuente: PNUD (2021).</t>
  </si>
  <si>
    <t>Egresados</t>
  </si>
  <si>
    <t>TIC</t>
  </si>
  <si>
    <t>Logística</t>
  </si>
  <si>
    <t xml:space="preserve">Agronomía veterinaria y afines </t>
  </si>
  <si>
    <t>Matemáticas y ciencias naturales</t>
  </si>
  <si>
    <t>Bellas artes</t>
  </si>
  <si>
    <t xml:space="preserve">Ciencias de la salud </t>
  </si>
  <si>
    <t xml:space="preserve">Ciencias de la educación </t>
  </si>
  <si>
    <t xml:space="preserve">Ciencias sociales y huamanas </t>
  </si>
  <si>
    <t>Ingeniera y afines</t>
  </si>
  <si>
    <t>Economía, administración, contaduría y afines</t>
  </si>
  <si>
    <t>Gráfica 10</t>
  </si>
  <si>
    <t>Fuente: International Labour Organization (2022).</t>
  </si>
  <si>
    <t>ref_area.label</t>
  </si>
  <si>
    <t>obs_value</t>
  </si>
  <si>
    <t>EMP_NIFL_SEX_ECO_RT_A-filtrado-2022-05-09 (1)</t>
  </si>
  <si>
    <t>indicator.label</t>
  </si>
  <si>
    <t>source.label</t>
  </si>
  <si>
    <t>sex.label</t>
  </si>
  <si>
    <t>classif1.label</t>
  </si>
  <si>
    <t>time</t>
  </si>
  <si>
    <t>obs_status.label</t>
  </si>
  <si>
    <t>note_classif.label</t>
  </si>
  <si>
    <t>note_indicator.label</t>
  </si>
  <si>
    <t>note_source.label</t>
  </si>
  <si>
    <t>Tasa de la ocupación informal según sexo y actividad económica (%)</t>
  </si>
  <si>
    <t>EFT - Encuesta Permanente de Hogares (Urbano)</t>
  </si>
  <si>
    <t>Sexo: Total</t>
  </si>
  <si>
    <t>Actividad económica (CIIU-Rev.4): H. Transporte y almacenamiento</t>
  </si>
  <si>
    <t>49.8</t>
  </si>
  <si>
    <t>Observaciones: Advertencia sobre el uso de series estadísticas: Se advierte que las series estadísticas publicadas con posterioridad a enero 2007 y hasta diciembre 2015 deben ser consideradas con reservas. El INDEC, en el marco de las atribuciones conferidas por los decretos 181/15 y 55/16, dispuso las investigaciones requeridas para establecer la regularidad de procedimientos de obtención de datos, su procesamiento, elaboración de indicadores y difusión.</t>
  </si>
  <si>
    <t>Repositorio: OIT-STATISTICS - Procesamiento de microdatos | Cobertura geográfica: Principales ciudades o áreas metropolitanas</t>
  </si>
  <si>
    <t>Sexo: Hombres</t>
  </si>
  <si>
    <t>50.7</t>
  </si>
  <si>
    <t>Sexo: Mujeres</t>
  </si>
  <si>
    <t>40.2</t>
  </si>
  <si>
    <t>51.5</t>
  </si>
  <si>
    <t>45.2</t>
  </si>
  <si>
    <t>49.7</t>
  </si>
  <si>
    <t>39.1</t>
  </si>
  <si>
    <t>48.8</t>
  </si>
  <si>
    <t>48.6</t>
  </si>
  <si>
    <t>50.4</t>
  </si>
  <si>
    <t>52.2</t>
  </si>
  <si>
    <t>45.3</t>
  </si>
  <si>
    <t>44.5</t>
  </si>
  <si>
    <t>50.8</t>
  </si>
  <si>
    <t>51.1</t>
  </si>
  <si>
    <t>47.7</t>
  </si>
  <si>
    <t>44.3</t>
  </si>
  <si>
    <t>32.9</t>
  </si>
  <si>
    <t>EH - Pesquisa Nacional por Amostra de Domicílios Contínua</t>
  </si>
  <si>
    <t>Repositorio: OIT-STATISTICS - Procesamiento de microdatos</t>
  </si>
  <si>
    <t>38.8</t>
  </si>
  <si>
    <t>20.4</t>
  </si>
  <si>
    <t>42.2</t>
  </si>
  <si>
    <t>23.1</t>
  </si>
  <si>
    <t>42.8</t>
  </si>
  <si>
    <t>45.9</t>
  </si>
  <si>
    <t>48.4</t>
  </si>
  <si>
    <t>25.5</t>
  </si>
  <si>
    <t>47.2</t>
  </si>
  <si>
    <t>22.3</t>
  </si>
  <si>
    <t>20.7</t>
  </si>
  <si>
    <t>EFT - Encuesta Nacional de Empleo</t>
  </si>
  <si>
    <t>32.8</t>
  </si>
  <si>
    <t>35.1</t>
  </si>
  <si>
    <t>32.5</t>
  </si>
  <si>
    <t>20.6</t>
  </si>
  <si>
    <t>28.5</t>
  </si>
  <si>
    <t>Ruptura de serie</t>
  </si>
  <si>
    <t>Ruptura en la serie: Metodología revisada</t>
  </si>
  <si>
    <t>30.9</t>
  </si>
  <si>
    <t>15.3</t>
  </si>
  <si>
    <t>30.1</t>
  </si>
  <si>
    <t>33.2</t>
  </si>
  <si>
    <t>15.2</t>
  </si>
  <si>
    <t>EFT - Gran Encuesta Integrada de Hogares</t>
  </si>
  <si>
    <t>78.6</t>
  </si>
  <si>
    <t>31.7</t>
  </si>
  <si>
    <t>EFT - Encuesta Continua de Empleo</t>
  </si>
  <si>
    <t>49.2</t>
  </si>
  <si>
    <t>43.4</t>
  </si>
  <si>
    <t>44.7</t>
  </si>
  <si>
    <t>33.3</t>
  </si>
  <si>
    <t>23.6</t>
  </si>
  <si>
    <t>51.9</t>
  </si>
  <si>
    <t>46.2</t>
  </si>
  <si>
    <t>49.9</t>
  </si>
  <si>
    <t>EFT - Encuesta Nacional de Ocupación y Empleo</t>
  </si>
  <si>
    <t>62.9</t>
  </si>
  <si>
    <t>66.2</t>
  </si>
  <si>
    <t>22.6</t>
  </si>
  <si>
    <t>63.1</t>
  </si>
  <si>
    <t>66.1</t>
  </si>
  <si>
    <t>24.8</t>
  </si>
  <si>
    <t>64.2</t>
  </si>
  <si>
    <t>67.5</t>
  </si>
  <si>
    <t>24.5</t>
  </si>
  <si>
    <t>63.4</t>
  </si>
  <si>
    <t>66.3</t>
  </si>
  <si>
    <t>27.3</t>
  </si>
  <si>
    <t>62.5</t>
  </si>
  <si>
    <t>65.4</t>
  </si>
  <si>
    <t>25.8</t>
  </si>
  <si>
    <t>61.5</t>
  </si>
  <si>
    <t>64.6</t>
  </si>
  <si>
    <t>24.4</t>
  </si>
  <si>
    <t>60.5</t>
  </si>
  <si>
    <t>63.7</t>
  </si>
  <si>
    <t>23.9</t>
  </si>
  <si>
    <t>59.9</t>
  </si>
  <si>
    <t>63.3</t>
  </si>
  <si>
    <t>23.7</t>
  </si>
  <si>
    <t>62.3</t>
  </si>
  <si>
    <t>57.9</t>
  </si>
  <si>
    <t>61.2</t>
  </si>
  <si>
    <t>24.9</t>
  </si>
  <si>
    <t>56.9</t>
  </si>
  <si>
    <t>60.2</t>
  </si>
  <si>
    <t>21.6</t>
  </si>
  <si>
    <t>55.1</t>
  </si>
  <si>
    <t>58.2</t>
  </si>
  <si>
    <t>23.4</t>
  </si>
  <si>
    <t>EH - Encuesta Nacional de Hogares</t>
  </si>
  <si>
    <t>85.3</t>
  </si>
  <si>
    <t>86.6</t>
  </si>
  <si>
    <t>65.2</t>
  </si>
  <si>
    <t>84.5</t>
  </si>
  <si>
    <t>86.3</t>
  </si>
  <si>
    <t>80.1</t>
  </si>
  <si>
    <t>81.7</t>
  </si>
  <si>
    <t>55.7</t>
  </si>
  <si>
    <t>82.1</t>
  </si>
  <si>
    <t>78.8</t>
  </si>
  <si>
    <t>81.4</t>
  </si>
  <si>
    <t>42.3</t>
  </si>
  <si>
    <t>81.5</t>
  </si>
  <si>
    <t>83.8</t>
  </si>
  <si>
    <t>77.9</t>
  </si>
  <si>
    <t>79.7</t>
  </si>
  <si>
    <t>51.7</t>
  </si>
  <si>
    <t>79.3</t>
  </si>
  <si>
    <t>82.4</t>
  </si>
  <si>
    <t>45.7</t>
  </si>
  <si>
    <t>52.8</t>
  </si>
  <si>
    <t>82.3</t>
  </si>
  <si>
    <t>53.6</t>
  </si>
  <si>
    <t>82.7</t>
  </si>
  <si>
    <t>84.2</t>
  </si>
  <si>
    <t>59.3</t>
  </si>
  <si>
    <t>81.9</t>
  </si>
  <si>
    <t>83.7</t>
  </si>
  <si>
    <t>56.5</t>
  </si>
  <si>
    <t>EFT - Encuesta Continua de Hogares</t>
  </si>
  <si>
    <t>28.1</t>
  </si>
  <si>
    <t>29.4</t>
  </si>
  <si>
    <t>27.2</t>
  </si>
  <si>
    <t>19.1</t>
  </si>
  <si>
    <t>27.9</t>
  </si>
  <si>
    <t>22.1</t>
  </si>
  <si>
    <t>13.8</t>
  </si>
  <si>
    <t>14.9</t>
  </si>
  <si>
    <t>7.9</t>
  </si>
  <si>
    <t>15.6</t>
  </si>
  <si>
    <t>4.9</t>
  </si>
  <si>
    <t>14.7</t>
  </si>
  <si>
    <t>16.1</t>
  </si>
  <si>
    <t>13.9</t>
  </si>
  <si>
    <t>8.5</t>
  </si>
  <si>
    <t>14.5</t>
  </si>
  <si>
    <t>15.9</t>
  </si>
  <si>
    <t>6.9</t>
  </si>
  <si>
    <t>14.3</t>
  </si>
  <si>
    <t>4.8</t>
  </si>
  <si>
    <t>12.8</t>
  </si>
  <si>
    <t>14.6</t>
  </si>
  <si>
    <t>4.4</t>
  </si>
  <si>
    <r>
      <t>Fuente:</t>
    </r>
    <r>
      <rPr>
        <sz val="11"/>
        <color theme="1"/>
        <rFont val="Helvetica Neue"/>
      </rPr>
      <t xml:space="preserve"> DNP </t>
    </r>
    <r>
      <rPr>
        <i/>
        <sz val="11"/>
        <color theme="1"/>
        <rFont val="Helvetica Neue"/>
      </rPr>
      <t>et al.</t>
    </r>
    <r>
      <rPr>
        <sz val="11"/>
        <color theme="1"/>
        <rFont val="Helvetica Neue"/>
      </rPr>
      <t xml:space="preserve"> (2020).</t>
    </r>
  </si>
  <si>
    <t>Fuente: DNP (2021; 2022a), Invías (2022) y Ministerio de Transporte (2021).</t>
  </si>
  <si>
    <t>Fuente: Banco Mundial (2021).</t>
  </si>
  <si>
    <t>Índice de conectividad de carga marítima (valor entre 0 y  100).</t>
  </si>
  <si>
    <t>Edad del parque automotor nacional. Colombia, 2021.</t>
  </si>
  <si>
    <t>Porcentaje de trabajadores informales en el sector transporte y almacenamiento. Colombia y países de referencia, 2021.</t>
  </si>
  <si>
    <t>Porcentaje de egresados por área de conocimiento. Colombia, 2019.</t>
  </si>
  <si>
    <t>Principales hallazgos de la Encuesta Nacional Logística. Colombia, 2020.</t>
  </si>
  <si>
    <t>Contratos de concesión por zona portuaria. Colombia, 2019.</t>
  </si>
  <si>
    <t>Fuente: DNP (2022b).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</si>
</sst>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2">
    <font>
      <sz val="10"/>
      <color rgb="FF000000"/>
      <name val="Helvetica Neue"/>
      <scheme val="minor"/>
    </font>
    <font>
      <sz val="10"/>
      <color rgb="FF000000"/>
      <name val="Helvetica Neue"/>
    </font>
    <font>
      <b/>
      <sz val="11"/>
      <color theme="1"/>
      <name val="Helvetica Neue"/>
    </font>
    <font>
      <sz val="10"/>
      <color rgb="FF000000"/>
      <name val="Calibri"/>
      <family val="2"/>
    </font>
    <font>
      <u/>
      <sz val="11"/>
      <color theme="10"/>
      <name val="Helvetica Neue"/>
    </font>
    <font>
      <sz val="11"/>
      <color theme="1"/>
      <name val="Helvetica Neue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2"/>
      <color theme="1"/>
      <name val="Helvetica Neue"/>
    </font>
    <font>
      <b/>
      <sz val="10"/>
      <color theme="0"/>
      <name val="Calibri"/>
      <family val="2"/>
    </font>
    <font>
      <sz val="9"/>
      <color rgb="FF000000"/>
      <name val="Work Sans"/>
    </font>
    <font>
      <b/>
      <sz val="9"/>
      <color theme="1"/>
      <name val="Work Sans"/>
    </font>
    <font>
      <b/>
      <sz val="11"/>
      <color rgb="FF000000"/>
      <name val="Work Sans"/>
    </font>
    <font>
      <b/>
      <sz val="11"/>
      <color theme="1"/>
      <name val="Work Sans"/>
    </font>
    <font>
      <sz val="10"/>
      <name val="Helvetica Neue"/>
    </font>
    <font>
      <b/>
      <sz val="10"/>
      <color rgb="FF000000"/>
      <name val="Helvetica Neue"/>
    </font>
    <font>
      <u/>
      <sz val="11"/>
      <color theme="10"/>
      <name val="Helvetica Neue"/>
    </font>
    <font>
      <sz val="10"/>
      <color theme="1"/>
      <name val="Helvetica Neue"/>
      <scheme val="minor"/>
    </font>
    <font>
      <sz val="10"/>
      <color rgb="FF000000"/>
      <name val="Times New Roman"/>
      <family val="1"/>
    </font>
    <font>
      <b/>
      <sz val="11"/>
      <color theme="1"/>
      <name val="Arial"/>
      <family val="2"/>
    </font>
    <font>
      <b/>
      <sz val="11"/>
      <color rgb="FFFFFFFF"/>
      <name val="Arial"/>
      <family val="2"/>
    </font>
    <font>
      <i/>
      <sz val="11"/>
      <color theme="1"/>
      <name val="Arial"/>
      <family val="2"/>
    </font>
    <font>
      <sz val="12"/>
      <color rgb="FF000000"/>
      <name val="Helvetica Neue"/>
    </font>
    <font>
      <sz val="11"/>
      <color theme="1"/>
      <name val="Arial MT"/>
    </font>
    <font>
      <b/>
      <sz val="11"/>
      <color rgb="FF000000"/>
      <name val="Helvetica Neue"/>
    </font>
    <font>
      <i/>
      <sz val="11"/>
      <color theme="1"/>
      <name val="Helvetica Neue"/>
    </font>
    <font>
      <sz val="10"/>
      <color rgb="FF000000"/>
      <name val="Calibri"/>
      <family val="2"/>
    </font>
    <font>
      <b/>
      <sz val="12"/>
      <color rgb="FF000000"/>
      <name val="Arial"/>
      <family val="2"/>
    </font>
    <font>
      <sz val="10"/>
      <color theme="1"/>
      <name val="Work Sans"/>
    </font>
    <font>
      <b/>
      <sz val="11"/>
      <color theme="1"/>
      <name val="Helvetica Neue"/>
      <scheme val="major"/>
    </font>
    <font>
      <sz val="10"/>
      <color rgb="FF000000"/>
      <name val="Helvetica Neue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A50021"/>
        <bgColor rgb="FFA50021"/>
      </patternFill>
    </fill>
    <fill>
      <patternFill patternType="solid">
        <fgColor rgb="FFD8D8D8"/>
        <bgColor rgb="FFD8D8D8"/>
      </patternFill>
    </fill>
    <fill>
      <patternFill patternType="solid">
        <fgColor rgb="FFC00000"/>
        <bgColor rgb="FFC00000"/>
      </patternFill>
    </fill>
    <fill>
      <patternFill patternType="solid">
        <fgColor rgb="FFBDC0BF"/>
        <bgColor rgb="FFBDC0BF"/>
      </patternFill>
    </fill>
    <fill>
      <patternFill patternType="solid">
        <fgColor rgb="FFDBDBDB"/>
        <bgColor rgb="FFDBDBDB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3F3F3F"/>
      </bottom>
      <diagonal/>
    </border>
    <border>
      <left style="thin">
        <color rgb="FFA5A5A5"/>
      </left>
      <right style="thin">
        <color rgb="FF3F3F3F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3F3F3F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3F3F3F"/>
      </top>
      <bottom style="thin">
        <color rgb="FFA5A5A5"/>
      </bottom>
      <diagonal/>
    </border>
    <border>
      <left style="thin">
        <color rgb="FF3F3F3F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</borders>
  <cellStyleXfs count="1">
    <xf numFmtId="0" fontId="0" fillId="0" borderId="0"/>
  </cellStyleXfs>
  <cellXfs count="104">
    <xf numFmtId="0" fontId="0" fillId="0" borderId="0" xfId="0" applyFont="1" applyAlignment="1">
      <alignment vertical="top" wrapText="1"/>
    </xf>
    <xf numFmtId="0" fontId="1" fillId="0" borderId="0" xfId="0" applyFont="1" applyAlignment="1"/>
    <xf numFmtId="0" fontId="1" fillId="2" borderId="1" xfId="0" applyFont="1" applyFill="1" applyBorder="1" applyAlignment="1"/>
    <xf numFmtId="0" fontId="2" fillId="0" borderId="0" xfId="0" applyFont="1" applyAlignment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164" fontId="7" fillId="0" borderId="0" xfId="0" applyNumberFormat="1" applyFont="1" applyAlignment="1"/>
    <xf numFmtId="0" fontId="7" fillId="0" borderId="0" xfId="0" applyFont="1" applyAlignment="1">
      <alignment vertical="top" wrapText="1"/>
    </xf>
    <xf numFmtId="164" fontId="6" fillId="0" borderId="0" xfId="0" applyNumberFormat="1" applyFont="1" applyAlignment="1"/>
    <xf numFmtId="0" fontId="8" fillId="0" borderId="0" xfId="0" applyFont="1" applyAlignment="1">
      <alignment vertical="top" wrapText="1"/>
    </xf>
    <xf numFmtId="0" fontId="9" fillId="0" borderId="0" xfId="0" applyFont="1" applyAlignment="1"/>
    <xf numFmtId="0" fontId="10" fillId="3" borderId="1" xfId="0" applyFont="1" applyFill="1" applyBorder="1" applyAlignment="1">
      <alignment horizontal="center" vertical="center" wrapText="1" readingOrder="1"/>
    </xf>
    <xf numFmtId="3" fontId="3" fillId="0" borderId="0" xfId="0" applyNumberFormat="1" applyFont="1" applyAlignment="1">
      <alignment horizontal="right" vertical="center" readingOrder="1"/>
    </xf>
    <xf numFmtId="3" fontId="3" fillId="4" borderId="1" xfId="0" applyNumberFormat="1" applyFont="1" applyFill="1" applyBorder="1" applyAlignment="1">
      <alignment horizontal="right" vertical="center" readingOrder="1"/>
    </xf>
    <xf numFmtId="3" fontId="11" fillId="0" borderId="0" xfId="0" applyNumberFormat="1" applyFont="1" applyAlignment="1">
      <alignment horizontal="right" vertical="center"/>
    </xf>
    <xf numFmtId="9" fontId="3" fillId="0" borderId="0" xfId="0" applyNumberFormat="1" applyFont="1" applyAlignment="1">
      <alignment horizontal="right" vertical="center" readingOrder="1"/>
    </xf>
    <xf numFmtId="0" fontId="12" fillId="0" borderId="0" xfId="0" applyFont="1" applyAlignment="1"/>
    <xf numFmtId="9" fontId="3" fillId="4" borderId="1" xfId="0" applyNumberFormat="1" applyFont="1" applyFill="1" applyBorder="1" applyAlignment="1">
      <alignment horizontal="right" vertical="center" readingOrder="1"/>
    </xf>
    <xf numFmtId="9" fontId="11" fillId="0" borderId="0" xfId="0" applyNumberFormat="1" applyFont="1" applyAlignment="1">
      <alignment horizontal="right" vertical="center"/>
    </xf>
    <xf numFmtId="9" fontId="5" fillId="0" borderId="0" xfId="0" applyNumberFormat="1" applyFont="1" applyAlignment="1"/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2" borderId="1" xfId="0" applyFont="1" applyFill="1" applyBorder="1" applyAlignment="1"/>
    <xf numFmtId="0" fontId="5" fillId="2" borderId="6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center" wrapText="1" readingOrder="1"/>
    </xf>
    <xf numFmtId="3" fontId="8" fillId="2" borderId="6" xfId="0" applyNumberFormat="1" applyFont="1" applyFill="1" applyBorder="1" applyAlignment="1">
      <alignment horizontal="center" vertical="center" wrapText="1" readingOrder="1"/>
    </xf>
    <xf numFmtId="0" fontId="5" fillId="2" borderId="6" xfId="0" applyFont="1" applyFill="1" applyBorder="1" applyAlignment="1">
      <alignment horizontal="center"/>
    </xf>
    <xf numFmtId="3" fontId="5" fillId="2" borderId="6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 readingOrder="1"/>
    </xf>
    <xf numFmtId="9" fontId="1" fillId="2" borderId="6" xfId="0" applyNumberFormat="1" applyFont="1" applyFill="1" applyBorder="1" applyAlignment="1">
      <alignment horizontal="center"/>
    </xf>
    <xf numFmtId="3" fontId="8" fillId="2" borderId="6" xfId="0" applyNumberFormat="1" applyFont="1" applyFill="1" applyBorder="1" applyAlignment="1">
      <alignment horizontal="center" wrapText="1" readingOrder="1"/>
    </xf>
    <xf numFmtId="3" fontId="5" fillId="2" borderId="1" xfId="0" applyNumberFormat="1" applyFont="1" applyFill="1" applyBorder="1" applyAlignment="1"/>
    <xf numFmtId="9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/>
    <xf numFmtId="1" fontId="1" fillId="2" borderId="1" xfId="0" applyNumberFormat="1" applyFont="1" applyFill="1" applyBorder="1" applyAlignment="1"/>
    <xf numFmtId="9" fontId="5" fillId="2" borderId="1" xfId="0" applyNumberFormat="1" applyFont="1" applyFill="1" applyBorder="1" applyAlignment="1"/>
    <xf numFmtId="10" fontId="5" fillId="2" borderId="1" xfId="0" applyNumberFormat="1" applyFont="1" applyFill="1" applyBorder="1" applyAlignment="1"/>
    <xf numFmtId="0" fontId="1" fillId="0" borderId="0" xfId="0" applyFont="1" applyAlignment="1">
      <alignment vertical="top"/>
    </xf>
    <xf numFmtId="0" fontId="2" fillId="2" borderId="1" xfId="0" applyFont="1" applyFill="1" applyBorder="1" applyAlignment="1"/>
    <xf numFmtId="0" fontId="1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9" fontId="1" fillId="0" borderId="0" xfId="0" applyNumberFormat="1" applyFont="1" applyAlignment="1">
      <alignment vertical="top"/>
    </xf>
    <xf numFmtId="9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/>
    <xf numFmtId="17" fontId="1" fillId="0" borderId="0" xfId="0" applyNumberFormat="1" applyFont="1" applyAlignment="1">
      <alignment vertical="top" wrapText="1"/>
    </xf>
    <xf numFmtId="3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horizontal="left" vertical="top"/>
    </xf>
    <xf numFmtId="0" fontId="20" fillId="5" borderId="9" xfId="0" applyFont="1" applyFill="1" applyBorder="1" applyAlignment="1">
      <alignment vertical="center" wrapText="1"/>
    </xf>
    <xf numFmtId="0" fontId="20" fillId="5" borderId="9" xfId="0" applyFont="1" applyFill="1" applyBorder="1" applyAlignment="1">
      <alignment vertical="top" wrapText="1"/>
    </xf>
    <xf numFmtId="0" fontId="19" fillId="0" borderId="0" xfId="0" applyFont="1" applyAlignment="1">
      <alignment vertical="top"/>
    </xf>
    <xf numFmtId="0" fontId="6" fillId="0" borderId="6" xfId="0" applyFont="1" applyBorder="1" applyAlignment="1">
      <alignment horizontal="center" vertical="top" wrapText="1"/>
    </xf>
    <xf numFmtId="9" fontId="7" fillId="0" borderId="6" xfId="0" applyNumberFormat="1" applyFont="1" applyBorder="1" applyAlignment="1">
      <alignment horizontal="center" vertical="top" shrinkToFit="1"/>
    </xf>
    <xf numFmtId="9" fontId="7" fillId="0" borderId="6" xfId="0" applyNumberFormat="1" applyFont="1" applyBorder="1" applyAlignment="1">
      <alignment horizontal="right" vertical="top" shrinkToFit="1"/>
    </xf>
    <xf numFmtId="9" fontId="7" fillId="0" borderId="6" xfId="0" applyNumberFormat="1" applyFont="1" applyBorder="1" applyAlignment="1">
      <alignment horizontal="left" vertical="top" shrinkToFit="1"/>
    </xf>
    <xf numFmtId="0" fontId="20" fillId="5" borderId="6" xfId="0" applyFont="1" applyFill="1" applyBorder="1" applyAlignment="1">
      <alignment horizontal="center" vertical="top" wrapText="1"/>
    </xf>
    <xf numFmtId="9" fontId="21" fillId="5" borderId="6" xfId="0" applyNumberFormat="1" applyFont="1" applyFill="1" applyBorder="1" applyAlignment="1">
      <alignment horizontal="center" vertical="top" shrinkToFit="1"/>
    </xf>
    <xf numFmtId="9" fontId="21" fillId="5" borderId="6" xfId="0" applyNumberFormat="1" applyFont="1" applyFill="1" applyBorder="1" applyAlignment="1">
      <alignment horizontal="right" vertical="top" shrinkToFit="1"/>
    </xf>
    <xf numFmtId="0" fontId="6" fillId="0" borderId="7" xfId="0" applyFont="1" applyBorder="1" applyAlignment="1">
      <alignment horizontal="center" vertical="top" wrapText="1"/>
    </xf>
    <xf numFmtId="9" fontId="7" fillId="0" borderId="7" xfId="0" applyNumberFormat="1" applyFont="1" applyBorder="1" applyAlignment="1">
      <alignment horizontal="center" vertical="top" shrinkToFit="1"/>
    </xf>
    <xf numFmtId="9" fontId="7" fillId="0" borderId="7" xfId="0" applyNumberFormat="1" applyFont="1" applyBorder="1" applyAlignment="1">
      <alignment horizontal="right" vertical="top" shrinkToFit="1"/>
    </xf>
    <xf numFmtId="0" fontId="6" fillId="0" borderId="6" xfId="0" applyFont="1" applyBorder="1" applyAlignment="1">
      <alignment horizontal="left" vertical="top" wrapText="1"/>
    </xf>
    <xf numFmtId="9" fontId="7" fillId="0" borderId="6" xfId="0" applyNumberFormat="1" applyFont="1" applyBorder="1" applyAlignment="1">
      <alignment horizontal="center" vertical="center" shrinkToFit="1"/>
    </xf>
    <xf numFmtId="9" fontId="7" fillId="0" borderId="6" xfId="0" applyNumberFormat="1" applyFont="1" applyBorder="1" applyAlignment="1">
      <alignment horizontal="right" vertical="center" shrinkToFit="1"/>
    </xf>
    <xf numFmtId="9" fontId="7" fillId="0" borderId="2" xfId="0" applyNumberFormat="1" applyFont="1" applyBorder="1" applyAlignment="1">
      <alignment horizontal="center" vertical="top" shrinkToFit="1"/>
    </xf>
    <xf numFmtId="10" fontId="5" fillId="0" borderId="0" xfId="0" applyNumberFormat="1" applyFont="1" applyAlignment="1"/>
    <xf numFmtId="0" fontId="16" fillId="0" borderId="0" xfId="0" applyFont="1" applyAlignment="1">
      <alignment vertical="top" wrapText="1"/>
    </xf>
    <xf numFmtId="49" fontId="16" fillId="6" borderId="10" xfId="0" applyNumberFormat="1" applyFont="1" applyFill="1" applyBorder="1" applyAlignment="1">
      <alignment vertical="top"/>
    </xf>
    <xf numFmtId="0" fontId="1" fillId="0" borderId="11" xfId="0" applyFont="1" applyBorder="1" applyAlignment="1">
      <alignment vertical="top" wrapText="1"/>
    </xf>
    <xf numFmtId="49" fontId="16" fillId="7" borderId="11" xfId="0" applyNumberFormat="1" applyFont="1" applyFill="1" applyBorder="1" applyAlignment="1">
      <alignment vertical="top"/>
    </xf>
    <xf numFmtId="49" fontId="16" fillId="7" borderId="12" xfId="0" applyNumberFormat="1" applyFont="1" applyFill="1" applyBorder="1" applyAlignment="1">
      <alignment vertical="top"/>
    </xf>
    <xf numFmtId="49" fontId="1" fillId="0" borderId="13" xfId="0" applyNumberFormat="1" applyFont="1" applyBorder="1" applyAlignment="1">
      <alignment vertical="top"/>
    </xf>
    <xf numFmtId="49" fontId="1" fillId="0" borderId="14" xfId="0" applyNumberFormat="1" applyFont="1" applyBorder="1" applyAlignment="1">
      <alignment vertical="top"/>
    </xf>
    <xf numFmtId="1" fontId="1" fillId="0" borderId="14" xfId="0" applyNumberFormat="1" applyFont="1" applyBorder="1" applyAlignment="1">
      <alignment vertical="top"/>
    </xf>
    <xf numFmtId="0" fontId="1" fillId="0" borderId="14" xfId="0" applyFont="1" applyBorder="1" applyAlignment="1">
      <alignment vertical="top"/>
    </xf>
    <xf numFmtId="49" fontId="1" fillId="0" borderId="15" xfId="0" applyNumberFormat="1" applyFont="1" applyBorder="1" applyAlignment="1">
      <alignment vertical="top"/>
    </xf>
    <xf numFmtId="49" fontId="1" fillId="0" borderId="16" xfId="0" applyNumberFormat="1" applyFont="1" applyBorder="1" applyAlignment="1">
      <alignment vertical="top"/>
    </xf>
    <xf numFmtId="1" fontId="1" fillId="0" borderId="16" xfId="0" applyNumberFormat="1" applyFont="1" applyBorder="1" applyAlignment="1">
      <alignment vertical="top"/>
    </xf>
    <xf numFmtId="0" fontId="1" fillId="0" borderId="16" xfId="0" applyFont="1" applyBorder="1" applyAlignment="1">
      <alignment vertical="top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7" fillId="0" borderId="0" xfId="0" applyFont="1" applyAlignment="1">
      <alignment vertical="top"/>
    </xf>
    <xf numFmtId="0" fontId="28" fillId="0" borderId="0" xfId="0" applyFont="1" applyAlignment="1">
      <alignment horizontal="left" vertical="top"/>
    </xf>
    <xf numFmtId="0" fontId="29" fillId="0" borderId="0" xfId="0" applyFont="1" applyAlignment="1"/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vertical="top"/>
    </xf>
    <xf numFmtId="0" fontId="5" fillId="2" borderId="3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top" wrapText="1"/>
    </xf>
    <xf numFmtId="0" fontId="15" fillId="0" borderId="5" xfId="0" applyFont="1" applyBorder="1" applyAlignment="1">
      <alignment vertical="top" wrapText="1"/>
    </xf>
    <xf numFmtId="0" fontId="5" fillId="2" borderId="2" xfId="0" applyFont="1" applyFill="1" applyBorder="1" applyAlignment="1">
      <alignment horizontal="center" vertical="center"/>
    </xf>
    <xf numFmtId="0" fontId="15" fillId="0" borderId="7" xfId="0" applyFont="1" applyBorder="1" applyAlignment="1">
      <alignment vertical="top" wrapText="1"/>
    </xf>
    <xf numFmtId="0" fontId="16" fillId="0" borderId="0" xfId="0" applyFont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7" fillId="0" borderId="0" xfId="0" applyFont="1" applyAlignment="1">
      <alignment vertical="center" wrapText="1"/>
    </xf>
    <xf numFmtId="0" fontId="20" fillId="5" borderId="3" xfId="0" applyFont="1" applyFill="1" applyBorder="1" applyAlignment="1">
      <alignment horizontal="center" vertical="top" wrapText="1"/>
    </xf>
    <xf numFmtId="0" fontId="15" fillId="0" borderId="8" xfId="0" applyFont="1" applyBorder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percentStacked"/>
        <c:varyColors val="1"/>
        <c:ser>
          <c:idx val="0"/>
          <c:order val="0"/>
          <c:tx>
            <c:v>Carretero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'1'!$J$29:$J$39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'1'!$K$29:$K$39</c:f>
              <c:numCache>
                <c:formatCode>0%</c:formatCode>
                <c:ptCount val="11"/>
                <c:pt idx="0">
                  <c:v>0.82766804166224039</c:v>
                </c:pt>
                <c:pt idx="1">
                  <c:v>0.86356474603357025</c:v>
                </c:pt>
                <c:pt idx="2">
                  <c:v>0.91000223885224285</c:v>
                </c:pt>
                <c:pt idx="3">
                  <c:v>0.89318538101710798</c:v>
                </c:pt>
                <c:pt idx="4">
                  <c:v>0.87304683308226183</c:v>
                </c:pt>
                <c:pt idx="5">
                  <c:v>0.81457199599135011</c:v>
                </c:pt>
                <c:pt idx="6">
                  <c:v>0.78609025940505539</c:v>
                </c:pt>
                <c:pt idx="7">
                  <c:v>0.73902235839951447</c:v>
                </c:pt>
                <c:pt idx="8">
                  <c:v>0.73101322134016655</c:v>
                </c:pt>
                <c:pt idx="9">
                  <c:v>0.76785566610473166</c:v>
                </c:pt>
                <c:pt idx="10">
                  <c:v>0.79648848307949383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C1A-4AD1-8EC6-324D4952B92F}"/>
            </c:ext>
          </c:extLst>
        </c:ser>
        <c:ser>
          <c:idx val="1"/>
          <c:order val="1"/>
          <c:tx>
            <c:v>Aéreo</c:v>
          </c:tx>
          <c:spPr>
            <a:solidFill>
              <a:srgbClr val="16E7C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'1'!$J$29:$J$39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'1'!$L$29:$L$39</c:f>
              <c:numCache>
                <c:formatCode>0%</c:formatCode>
                <c:ptCount val="11"/>
                <c:pt idx="0">
                  <c:v>7.0193803968906829E-2</c:v>
                </c:pt>
                <c:pt idx="1">
                  <c:v>4.6186972798535612E-2</c:v>
                </c:pt>
                <c:pt idx="2">
                  <c:v>4.0200701760249605E-2</c:v>
                </c:pt>
                <c:pt idx="3">
                  <c:v>5.1701235786668326E-2</c:v>
                </c:pt>
                <c:pt idx="4">
                  <c:v>7.2896499510604743E-2</c:v>
                </c:pt>
                <c:pt idx="5">
                  <c:v>0.11048349208676619</c:v>
                </c:pt>
                <c:pt idx="6">
                  <c:v>0.11283008547452857</c:v>
                </c:pt>
                <c:pt idx="7">
                  <c:v>0.11254082441224182</c:v>
                </c:pt>
                <c:pt idx="8">
                  <c:v>0.10540506140177006</c:v>
                </c:pt>
                <c:pt idx="9">
                  <c:v>0.11941737006602676</c:v>
                </c:pt>
                <c:pt idx="10">
                  <c:v>9.7542752483818135E-2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C1A-4AD1-8EC6-324D4952B92F}"/>
            </c:ext>
          </c:extLst>
        </c:ser>
        <c:ser>
          <c:idx val="2"/>
          <c:order val="2"/>
          <c:tx>
            <c:v>Férreo</c:v>
          </c:tx>
          <c:spPr>
            <a:solidFill>
              <a:srgbClr val="61D83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'1'!$J$29:$J$39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'1'!$M$29:$M$39</c:f>
              <c:numCache>
                <c:formatCode>0%</c:formatCode>
                <c:ptCount val="11"/>
                <c:pt idx="0">
                  <c:v>8.7631393889261808E-3</c:v>
                </c:pt>
                <c:pt idx="1">
                  <c:v>7.5464904270880579E-3</c:v>
                </c:pt>
                <c:pt idx="2">
                  <c:v>5.8750259005673888E-3</c:v>
                </c:pt>
                <c:pt idx="3">
                  <c:v>7.7942862376437425E-3</c:v>
                </c:pt>
                <c:pt idx="4">
                  <c:v>1.9233868805966513E-2</c:v>
                </c:pt>
                <c:pt idx="5">
                  <c:v>1.4658700685744286E-2</c:v>
                </c:pt>
                <c:pt idx="6">
                  <c:v>6.7488239918093657E-3</c:v>
                </c:pt>
                <c:pt idx="7">
                  <c:v>2.2719332906270005E-2</c:v>
                </c:pt>
                <c:pt idx="8">
                  <c:v>3.2390114899184703E-2</c:v>
                </c:pt>
                <c:pt idx="9">
                  <c:v>1.440547128921316E-2</c:v>
                </c:pt>
                <c:pt idx="10">
                  <c:v>1.6168314604779868E-2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C1A-4AD1-8EC6-324D4952B92F}"/>
            </c:ext>
          </c:extLst>
        </c:ser>
        <c:ser>
          <c:idx val="3"/>
          <c:order val="3"/>
          <c:tx>
            <c:v>Marítimo</c:v>
          </c:tx>
          <c:spPr>
            <a:solidFill>
              <a:srgbClr val="FFD93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'1'!$J$29:$J$39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'1'!$N$29:$N$39</c:f>
              <c:numCache>
                <c:formatCode>0%</c:formatCode>
                <c:ptCount val="11"/>
                <c:pt idx="0">
                  <c:v>6.8196180413151279E-3</c:v>
                </c:pt>
                <c:pt idx="1">
                  <c:v>4.6835020533528195E-3</c:v>
                </c:pt>
                <c:pt idx="2">
                  <c:v>4.9068933929966062E-4</c:v>
                </c:pt>
                <c:pt idx="3">
                  <c:v>9.6229860176775123E-3</c:v>
                </c:pt>
                <c:pt idx="4">
                  <c:v>5.2377904272377521E-3</c:v>
                </c:pt>
                <c:pt idx="5">
                  <c:v>1.0313812019752568E-2</c:v>
                </c:pt>
                <c:pt idx="6">
                  <c:v>2.1326490223550966E-2</c:v>
                </c:pt>
                <c:pt idx="7">
                  <c:v>2.4510347266937019E-2</c:v>
                </c:pt>
                <c:pt idx="8">
                  <c:v>7.4036112075683653E-3</c:v>
                </c:pt>
                <c:pt idx="9">
                  <c:v>1.3233466882963715E-2</c:v>
                </c:pt>
                <c:pt idx="10">
                  <c:v>1.3835023366096232E-2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C1A-4AD1-8EC6-324D4952B92F}"/>
            </c:ext>
          </c:extLst>
        </c:ser>
        <c:ser>
          <c:idx val="4"/>
          <c:order val="4"/>
          <c:tx>
            <c:v>Fluvial</c:v>
          </c:tx>
          <c:spPr>
            <a:solidFill>
              <a:srgbClr val="FF644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'1'!$J$29:$J$39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'1'!$O$29:$O$39</c:f>
              <c:numCache>
                <c:formatCode>0%</c:formatCode>
                <c:ptCount val="11"/>
                <c:pt idx="0">
                  <c:v>8.7934145488458189E-3</c:v>
                </c:pt>
                <c:pt idx="1">
                  <c:v>1.5058203423371538E-2</c:v>
                </c:pt>
                <c:pt idx="2">
                  <c:v>6.6687694562448238E-3</c:v>
                </c:pt>
                <c:pt idx="3">
                  <c:v>1.008099959653596E-2</c:v>
                </c:pt>
                <c:pt idx="4">
                  <c:v>3.3540642188253367E-3</c:v>
                </c:pt>
                <c:pt idx="5">
                  <c:v>4.9807410285639606E-3</c:v>
                </c:pt>
                <c:pt idx="6">
                  <c:v>5.9673349426898458E-3</c:v>
                </c:pt>
                <c:pt idx="7">
                  <c:v>2.2824572579203707E-3</c:v>
                </c:pt>
                <c:pt idx="8">
                  <c:v>5.6094369479848648E-3</c:v>
                </c:pt>
                <c:pt idx="9">
                  <c:v>7.2330386172025692E-3</c:v>
                </c:pt>
                <c:pt idx="10">
                  <c:v>4.1378643154394946E-3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3C1A-4AD1-8EC6-324D4952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1085316"/>
        <c:axId val="1862517129"/>
      </c:barChart>
      <c:catAx>
        <c:axId val="16110853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862517129"/>
        <c:crosses val="autoZero"/>
        <c:auto val="1"/>
        <c:lblAlgn val="ctr"/>
        <c:lblOffset val="100"/>
        <c:noMultiLvlLbl val="1"/>
      </c:catAx>
      <c:valAx>
        <c:axId val="18625171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61108531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Egresados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A70-47D2-87D6-2D82746890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'9'!$B$15:$B$24</c:f>
              <c:strCache>
                <c:ptCount val="10"/>
                <c:pt idx="0">
                  <c:v>TIC</c:v>
                </c:pt>
                <c:pt idx="1">
                  <c:v>Logística</c:v>
                </c:pt>
                <c:pt idx="2">
                  <c:v>Agronomía veterinaria y afines </c:v>
                </c:pt>
                <c:pt idx="3">
                  <c:v>Matemáticas y ciencias naturales</c:v>
                </c:pt>
                <c:pt idx="4">
                  <c:v>Bellas artes</c:v>
                </c:pt>
                <c:pt idx="5">
                  <c:v>Ciencias de la salud </c:v>
                </c:pt>
                <c:pt idx="6">
                  <c:v>Ciencias de la educación </c:v>
                </c:pt>
                <c:pt idx="7">
                  <c:v>Ciencias sociales y huamanas </c:v>
                </c:pt>
                <c:pt idx="8">
                  <c:v>Ingeniera y afines</c:v>
                </c:pt>
                <c:pt idx="9">
                  <c:v>Economía, administración, contaduría y afines</c:v>
                </c:pt>
              </c:strCache>
            </c:strRef>
          </c:cat>
          <c:val>
            <c:numRef>
              <c:f>'9'!$C$15:$C$24</c:f>
              <c:numCache>
                <c:formatCode>0.0%</c:formatCode>
                <c:ptCount val="10"/>
                <c:pt idx="0">
                  <c:v>4.0913838334827339E-3</c:v>
                </c:pt>
                <c:pt idx="1">
                  <c:v>4.4922983297285297E-3</c:v>
                </c:pt>
                <c:pt idx="2">
                  <c:v>1.5510251075273238E-2</c:v>
                </c:pt>
                <c:pt idx="3">
                  <c:v>1.5904997656192174E-2</c:v>
                </c:pt>
                <c:pt idx="4">
                  <c:v>2.782963395478507E-2</c:v>
                </c:pt>
                <c:pt idx="5">
                  <c:v>6.5912399154584411E-2</c:v>
                </c:pt>
                <c:pt idx="6">
                  <c:v>9.2146599011488764E-2</c:v>
                </c:pt>
                <c:pt idx="7">
                  <c:v>0.16477585795702196</c:v>
                </c:pt>
                <c:pt idx="8">
                  <c:v>0.22887694597728561</c:v>
                </c:pt>
                <c:pt idx="9">
                  <c:v>0.38045963305015751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A70-47D2-87D6-2D827468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625745"/>
        <c:axId val="1835477372"/>
      </c:barChart>
      <c:catAx>
        <c:axId val="189262574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835477372"/>
        <c:crosses val="autoZero"/>
        <c:auto val="1"/>
        <c:lblAlgn val="ctr"/>
        <c:lblOffset val="100"/>
        <c:noMultiLvlLbl val="1"/>
      </c:catAx>
      <c:valAx>
        <c:axId val="18354773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892625745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6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FC3-4A22-9CE3-277FF31F08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'10'!$A$14:$A$21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Argentina</c:v>
                </c:pt>
                <c:pt idx="3">
                  <c:v>Brasil</c:v>
                </c:pt>
                <c:pt idx="4">
                  <c:v>Costa Rica</c:v>
                </c:pt>
                <c:pt idx="5">
                  <c:v>México</c:v>
                </c:pt>
                <c:pt idx="6">
                  <c:v>Colombia</c:v>
                </c:pt>
                <c:pt idx="7">
                  <c:v>Perú</c:v>
                </c:pt>
              </c:strCache>
            </c:strRef>
          </c:cat>
          <c:val>
            <c:numRef>
              <c:f>'10'!$B$14:$B$21</c:f>
              <c:numCache>
                <c:formatCode>0%</c:formatCode>
                <c:ptCount val="8"/>
                <c:pt idx="0">
                  <c:v>0.128</c:v>
                </c:pt>
                <c:pt idx="1">
                  <c:v>0.30099999999999999</c:v>
                </c:pt>
                <c:pt idx="2">
                  <c:v>0.44299999999999995</c:v>
                </c:pt>
                <c:pt idx="3">
                  <c:v>0.45299999999999996</c:v>
                </c:pt>
                <c:pt idx="4">
                  <c:v>0.46200000000000002</c:v>
                </c:pt>
                <c:pt idx="5">
                  <c:v>0.55100000000000005</c:v>
                </c:pt>
                <c:pt idx="6">
                  <c:v>0.75</c:v>
                </c:pt>
                <c:pt idx="7">
                  <c:v>0.81900000000000006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FC3-4A22-9CE3-277FF31F0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016107"/>
        <c:axId val="1506847931"/>
      </c:barChart>
      <c:catAx>
        <c:axId val="14100161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506847931"/>
        <c:crosses val="autoZero"/>
        <c:auto val="1"/>
        <c:lblAlgn val="ctr"/>
        <c:lblOffset val="100"/>
        <c:noMultiLvlLbl val="1"/>
      </c:catAx>
      <c:valAx>
        <c:axId val="15068479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41001610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v>Inactiva</c:v>
          </c:tx>
          <c:spPr>
            <a:solidFill>
              <a:srgbClr val="61D83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12EF-44A8-AB7B-EBE7471F78C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2EF-44A8-AB7B-EBE7471F78CE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2EF-44A8-AB7B-EBE7471F78CE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12EF-44A8-AB7B-EBE7471F78CE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12EF-44A8-AB7B-EBE7471F78CE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2EF-44A8-AB7B-EBE7471F78CE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12EF-44A8-AB7B-EBE7471F78CE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12EF-44A8-AB7B-EBE7471F78CE}"/>
              </c:ext>
            </c:extLst>
          </c:dPt>
          <c:cat>
            <c:numRef>
              <c:f>'2'!$K$23:$K$30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'2'!$X$23:$X$30</c:f>
              <c:numCache>
                <c:formatCode>General</c:formatCode>
                <c:ptCount val="8"/>
                <c:pt idx="0">
                  <c:v>1905</c:v>
                </c:pt>
                <c:pt idx="1">
                  <c:v>2521</c:v>
                </c:pt>
                <c:pt idx="2">
                  <c:v>1884</c:v>
                </c:pt>
                <c:pt idx="3">
                  <c:v>1847</c:v>
                </c:pt>
                <c:pt idx="4">
                  <c:v>2007.9</c:v>
                </c:pt>
                <c:pt idx="5">
                  <c:v>2884.9</c:v>
                </c:pt>
                <c:pt idx="6">
                  <c:v>2261</c:v>
                </c:pt>
                <c:pt idx="7" formatCode="#,##0">
                  <c:v>2262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12EF-44A8-AB7B-EBE7471F78CE}"/>
            </c:ext>
          </c:extLst>
        </c:ser>
        <c:ser>
          <c:idx val="1"/>
          <c:order val="1"/>
          <c:tx>
            <c:v>En Operación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12EF-44A8-AB7B-EBE7471F78C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A-12EF-44A8-AB7B-EBE7471F78CE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12EF-44A8-AB7B-EBE7471F78CE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C-12EF-44A8-AB7B-EBE7471F78CE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12EF-44A8-AB7B-EBE7471F78CE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12EF-44A8-AB7B-EBE7471F78CE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F-12EF-44A8-AB7B-EBE7471F78CE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0-12EF-44A8-AB7B-EBE7471F78CE}"/>
              </c:ext>
            </c:extLst>
          </c:dPt>
          <c:cat>
            <c:numRef>
              <c:f>'2'!$K$23:$K$30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'2'!$V$23:$V$30</c:f>
              <c:numCache>
                <c:formatCode>#,##0</c:formatCode>
                <c:ptCount val="8"/>
                <c:pt idx="0">
                  <c:v>794</c:v>
                </c:pt>
                <c:pt idx="1">
                  <c:v>1008</c:v>
                </c:pt>
                <c:pt idx="2">
                  <c:v>1645</c:v>
                </c:pt>
                <c:pt idx="3">
                  <c:v>942</c:v>
                </c:pt>
                <c:pt idx="4">
                  <c:v>1408.7</c:v>
                </c:pt>
                <c:pt idx="5">
                  <c:v>603.1</c:v>
                </c:pt>
                <c:pt idx="6">
                  <c:v>1267</c:v>
                </c:pt>
                <c:pt idx="7">
                  <c:v>1266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1-12EF-44A8-AB7B-EBE7471F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6584769"/>
        <c:axId val="1327582402"/>
      </c:barChart>
      <c:catAx>
        <c:axId val="17665847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327582402"/>
        <c:crosses val="autoZero"/>
        <c:auto val="1"/>
        <c:lblAlgn val="ctr"/>
        <c:lblOffset val="100"/>
        <c:noMultiLvlLbl val="1"/>
      </c:catAx>
      <c:valAx>
        <c:axId val="132758240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Helvetica Neue"/>
                  </a:defRPr>
                </a:pPr>
                <a:r>
                  <a:rPr lang="es-CO" sz="1000" b="0" i="0">
                    <a:solidFill>
                      <a:srgbClr val="000000"/>
                    </a:solidFill>
                    <a:latin typeface="Helvetica Neue"/>
                  </a:rPr>
                  <a:t>Kilometros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766584769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percentStacked"/>
        <c:varyColors val="1"/>
        <c:ser>
          <c:idx val="0"/>
          <c:order val="0"/>
          <c:tx>
            <c:v>Concesiones En operación</c:v>
          </c:tx>
          <c:spPr>
            <a:solidFill>
              <a:srgbClr val="16E7C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'4'!$L$12:$L$20</c:f>
              <c:strCache>
                <c:ptCount val="9"/>
                <c:pt idx="0">
                  <c:v>Buenaventura</c:v>
                </c:pt>
                <c:pt idx="1">
                  <c:v>Cartagena</c:v>
                </c:pt>
                <c:pt idx="2">
                  <c:v>La Guajira</c:v>
                </c:pt>
                <c:pt idx="3">
                  <c:v>Turbo </c:v>
                </c:pt>
                <c:pt idx="4">
                  <c:v>San Andrés</c:v>
                </c:pt>
                <c:pt idx="5">
                  <c:v>Santa Marta y Ciénaga </c:v>
                </c:pt>
                <c:pt idx="6">
                  <c:v>Morrosquillo</c:v>
                </c:pt>
                <c:pt idx="7">
                  <c:v>Barranquilla</c:v>
                </c:pt>
                <c:pt idx="8">
                  <c:v>Tumaco</c:v>
                </c:pt>
              </c:strCache>
            </c:strRef>
          </c:cat>
          <c:val>
            <c:numRef>
              <c:f>'4'!$M$12:$M$20</c:f>
              <c:numCache>
                <c:formatCode>0%</c:formatCode>
                <c:ptCount val="9"/>
                <c:pt idx="0">
                  <c:v>1</c:v>
                </c:pt>
                <c:pt idx="1">
                  <c:v>0.8125</c:v>
                </c:pt>
                <c:pt idx="2">
                  <c:v>0.75</c:v>
                </c:pt>
                <c:pt idx="3">
                  <c:v>0.75</c:v>
                </c:pt>
                <c:pt idx="4">
                  <c:v>0.66666666666666663</c:v>
                </c:pt>
                <c:pt idx="5">
                  <c:v>0.66666666666666663</c:v>
                </c:pt>
                <c:pt idx="6">
                  <c:v>0.6</c:v>
                </c:pt>
                <c:pt idx="7">
                  <c:v>0.55555555555555558</c:v>
                </c:pt>
                <c:pt idx="8">
                  <c:v>0.4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975-43CD-825E-26845981961E}"/>
            </c:ext>
          </c:extLst>
        </c:ser>
        <c:ser>
          <c:idx val="1"/>
          <c:order val="1"/>
          <c:tx>
            <c:v>Concesiones Sin operación</c:v>
          </c:tx>
          <c:spPr>
            <a:solidFill>
              <a:srgbClr val="FF644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'4'!$L$12:$L$20</c:f>
              <c:strCache>
                <c:ptCount val="9"/>
                <c:pt idx="0">
                  <c:v>Buenaventura</c:v>
                </c:pt>
                <c:pt idx="1">
                  <c:v>Cartagena</c:v>
                </c:pt>
                <c:pt idx="2">
                  <c:v>La Guajira</c:v>
                </c:pt>
                <c:pt idx="3">
                  <c:v>Turbo </c:v>
                </c:pt>
                <c:pt idx="4">
                  <c:v>San Andrés</c:v>
                </c:pt>
                <c:pt idx="5">
                  <c:v>Santa Marta y Ciénaga </c:v>
                </c:pt>
                <c:pt idx="6">
                  <c:v>Morrosquillo</c:v>
                </c:pt>
                <c:pt idx="7">
                  <c:v>Barranquilla</c:v>
                </c:pt>
                <c:pt idx="8">
                  <c:v>Tumaco</c:v>
                </c:pt>
              </c:strCache>
            </c:strRef>
          </c:cat>
          <c:val>
            <c:numRef>
              <c:f>'4'!$N$12:$N$20</c:f>
              <c:numCache>
                <c:formatCode>0%</c:formatCode>
                <c:ptCount val="9"/>
                <c:pt idx="0">
                  <c:v>0</c:v>
                </c:pt>
                <c:pt idx="1">
                  <c:v>0.1875</c:v>
                </c:pt>
                <c:pt idx="2">
                  <c:v>0.25</c:v>
                </c:pt>
                <c:pt idx="3">
                  <c:v>0.25</c:v>
                </c:pt>
                <c:pt idx="4">
                  <c:v>0.33333333333333337</c:v>
                </c:pt>
                <c:pt idx="5">
                  <c:v>0.33333333333333337</c:v>
                </c:pt>
                <c:pt idx="6">
                  <c:v>0.4</c:v>
                </c:pt>
                <c:pt idx="7">
                  <c:v>0.44444444444444442</c:v>
                </c:pt>
                <c:pt idx="8">
                  <c:v>0.6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975-43CD-825E-268459819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022856"/>
        <c:axId val="1461239666"/>
      </c:barChart>
      <c:catAx>
        <c:axId val="66102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461239666"/>
        <c:crosses val="autoZero"/>
        <c:auto val="1"/>
        <c:lblAlgn val="ctr"/>
        <c:lblOffset val="100"/>
        <c:noMultiLvlLbl val="1"/>
      </c:catAx>
      <c:valAx>
        <c:axId val="14612396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66102285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v>Terrestre</c:v>
          </c:tx>
          <c:spPr>
            <a:solidFill>
              <a:srgbClr val="16E7C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F1-4DD5-B620-6CC96D7F1EB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F1-4DD5-B620-6CC96D7F1EB8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86F1-4DD5-B620-6CC96D7F1EB8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86F1-4DD5-B620-6CC96D7F1EB8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86F1-4DD5-B620-6CC96D7F1EB8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86F1-4DD5-B620-6CC96D7F1EB8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86F1-4DD5-B620-6CC96D7F1EB8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86F1-4DD5-B620-6CC96D7F1EB8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86F1-4DD5-B620-6CC96D7F1EB8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86F1-4DD5-B620-6CC96D7F1EB8}"/>
              </c:ext>
            </c:extLst>
          </c:dPt>
          <c:cat>
            <c:numRef>
              <c:f>'5'!$L$23:$L$32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'5'!$M$23:$M$32</c:f>
              <c:numCache>
                <c:formatCode>General</c:formatCode>
                <c:ptCount val="10"/>
                <c:pt idx="0">
                  <c:v>181.02099999999999</c:v>
                </c:pt>
                <c:pt idx="1">
                  <c:v>191.70099999999999</c:v>
                </c:pt>
                <c:pt idx="2">
                  <c:v>199.369</c:v>
                </c:pt>
                <c:pt idx="3">
                  <c:v>220.309</c:v>
                </c:pt>
                <c:pt idx="4">
                  <c:v>232.48023471694515</c:v>
                </c:pt>
                <c:pt idx="5">
                  <c:v>235.11244493745298</c:v>
                </c:pt>
                <c:pt idx="6">
                  <c:v>234.45075135920709</c:v>
                </c:pt>
                <c:pt idx="7">
                  <c:v>233.96418026706044</c:v>
                </c:pt>
                <c:pt idx="8">
                  <c:v>243.1714461507068</c:v>
                </c:pt>
                <c:pt idx="9">
                  <c:v>246.9896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86F1-4DD5-B620-6CC96D7F1EB8}"/>
            </c:ext>
          </c:extLst>
        </c:ser>
        <c:ser>
          <c:idx val="1"/>
          <c:order val="1"/>
          <c:tx>
            <c:v>Férreo</c:v>
          </c:tx>
          <c:spPr>
            <a:solidFill>
              <a:srgbClr val="FFD932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'5'!$L$23:$L$32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'5'!$N$23:$N$32</c:f>
              <c:numCache>
                <c:formatCode>General</c:formatCode>
                <c:ptCount val="10"/>
                <c:pt idx="0">
                  <c:v>67.025000000000006</c:v>
                </c:pt>
                <c:pt idx="1">
                  <c:v>74.554000000000002</c:v>
                </c:pt>
                <c:pt idx="2">
                  <c:v>76.8</c:v>
                </c:pt>
                <c:pt idx="3">
                  <c:v>76.781000000000006</c:v>
                </c:pt>
                <c:pt idx="4">
                  <c:v>42.906999999999996</c:v>
                </c:pt>
                <c:pt idx="5">
                  <c:v>47.935000000000002</c:v>
                </c:pt>
                <c:pt idx="6">
                  <c:v>55.293099999999995</c:v>
                </c:pt>
                <c:pt idx="7">
                  <c:v>50.434899999999999</c:v>
                </c:pt>
                <c:pt idx="8">
                  <c:v>47.556100000000001</c:v>
                </c:pt>
                <c:pt idx="9">
                  <c:v>50.3626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B-86F1-4DD5-B620-6CC96D7F1EB8}"/>
            </c:ext>
          </c:extLst>
        </c:ser>
        <c:ser>
          <c:idx val="2"/>
          <c:order val="2"/>
          <c:tx>
            <c:v>Fluvial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'5'!$L$23:$L$32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'5'!$O$23:$O$32</c:f>
              <c:numCache>
                <c:formatCode>General</c:formatCode>
                <c:ptCount val="10"/>
                <c:pt idx="0">
                  <c:v>3.6909999999999998</c:v>
                </c:pt>
                <c:pt idx="1">
                  <c:v>3.65</c:v>
                </c:pt>
                <c:pt idx="2">
                  <c:v>3.4740000000000002</c:v>
                </c:pt>
                <c:pt idx="3">
                  <c:v>2.968</c:v>
                </c:pt>
                <c:pt idx="4">
                  <c:v>2.8580000000000001</c:v>
                </c:pt>
                <c:pt idx="5">
                  <c:v>3.524</c:v>
                </c:pt>
                <c:pt idx="6">
                  <c:v>3.9380000000000002</c:v>
                </c:pt>
                <c:pt idx="7">
                  <c:v>5.2</c:v>
                </c:pt>
                <c:pt idx="8">
                  <c:v>5.0389999999999997</c:v>
                </c:pt>
                <c:pt idx="9">
                  <c:v>4.8568858779999999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86F1-4DD5-B620-6CC96D7F1EB8}"/>
            </c:ext>
          </c:extLst>
        </c:ser>
        <c:ser>
          <c:idx val="3"/>
          <c:order val="3"/>
          <c:tx>
            <c:v>Aéreo</c:v>
          </c:tx>
          <c:spPr>
            <a:solidFill>
              <a:srgbClr val="002060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'5'!$L$23:$L$32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'5'!$P$23:$P$32</c:f>
              <c:numCache>
                <c:formatCode>General</c:formatCode>
                <c:ptCount val="10"/>
                <c:pt idx="0">
                  <c:v>0.11899999999999999</c:v>
                </c:pt>
                <c:pt idx="1">
                  <c:v>0.124</c:v>
                </c:pt>
                <c:pt idx="2">
                  <c:v>0.127</c:v>
                </c:pt>
                <c:pt idx="3">
                  <c:v>0.14899999999999999</c:v>
                </c:pt>
                <c:pt idx="4">
                  <c:v>0.16300000000000001</c:v>
                </c:pt>
                <c:pt idx="5">
                  <c:v>0.17899999999999999</c:v>
                </c:pt>
                <c:pt idx="6">
                  <c:v>0.185</c:v>
                </c:pt>
                <c:pt idx="7">
                  <c:v>0.17699999999999999</c:v>
                </c:pt>
                <c:pt idx="8">
                  <c:v>0.175068112</c:v>
                </c:pt>
                <c:pt idx="9">
                  <c:v>0.16760449100000002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D-86F1-4DD5-B620-6CC96D7F1EB8}"/>
            </c:ext>
          </c:extLst>
        </c:ser>
        <c:ser>
          <c:idx val="4"/>
          <c:order val="4"/>
          <c:tx>
            <c:v>Cabotaje</c:v>
          </c:tx>
          <c:spPr>
            <a:solidFill>
              <a:srgbClr val="FF42A1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'5'!$L$23:$L$32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'5'!$Q$23:$Q$32</c:f>
              <c:numCache>
                <c:formatCode>General</c:formatCode>
                <c:ptCount val="10"/>
                <c:pt idx="0">
                  <c:v>0.35299999999999998</c:v>
                </c:pt>
                <c:pt idx="1">
                  <c:v>0.64600000000000002</c:v>
                </c:pt>
                <c:pt idx="2">
                  <c:v>0.38800000000000001</c:v>
                </c:pt>
                <c:pt idx="3">
                  <c:v>0.77400000000000002</c:v>
                </c:pt>
                <c:pt idx="4">
                  <c:v>0.60099999999999998</c:v>
                </c:pt>
                <c:pt idx="5">
                  <c:v>0.96899999999999997</c:v>
                </c:pt>
                <c:pt idx="6">
                  <c:v>1.786</c:v>
                </c:pt>
                <c:pt idx="7">
                  <c:v>3.5633020000000002</c:v>
                </c:pt>
                <c:pt idx="8">
                  <c:v>4.3524849999999997</c:v>
                </c:pt>
                <c:pt idx="9">
                  <c:v>2.7040000000000002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86F1-4DD5-B620-6CC96D7F1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74936"/>
        <c:axId val="178123829"/>
      </c:barChart>
      <c:catAx>
        <c:axId val="147787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78123829"/>
        <c:crosses val="autoZero"/>
        <c:auto val="1"/>
        <c:lblAlgn val="ctr"/>
        <c:lblOffset val="100"/>
        <c:noMultiLvlLbl val="1"/>
      </c:catAx>
      <c:valAx>
        <c:axId val="17812382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Helvetica Neue"/>
                  </a:defRPr>
                </a:pPr>
                <a:r>
                  <a:rPr lang="es-CO" sz="1000" b="0" i="0">
                    <a:solidFill>
                      <a:srgbClr val="000000"/>
                    </a:solidFill>
                    <a:latin typeface="Helvetica Neue"/>
                  </a:rPr>
                  <a:t>Cifras en millones de toneladas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47787493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'6'!$E$12:$E$49</c:f>
              <c:numCache>
                <c:formatCode>mmm\-yy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'6'!$F$12:$F$49</c:f>
              <c:numCache>
                <c:formatCode>#,##0</c:formatCode>
                <c:ptCount val="38"/>
                <c:pt idx="0">
                  <c:v>108484</c:v>
                </c:pt>
                <c:pt idx="1">
                  <c:v>109818</c:v>
                </c:pt>
                <c:pt idx="2">
                  <c:v>109708</c:v>
                </c:pt>
                <c:pt idx="3">
                  <c:v>113685</c:v>
                </c:pt>
                <c:pt idx="4">
                  <c:v>111801</c:v>
                </c:pt>
                <c:pt idx="5">
                  <c:v>114903</c:v>
                </c:pt>
                <c:pt idx="6">
                  <c:v>115595</c:v>
                </c:pt>
                <c:pt idx="7">
                  <c:v>116336</c:v>
                </c:pt>
                <c:pt idx="8">
                  <c:v>116719</c:v>
                </c:pt>
                <c:pt idx="9">
                  <c:v>114874</c:v>
                </c:pt>
                <c:pt idx="10">
                  <c:v>116803</c:v>
                </c:pt>
                <c:pt idx="11">
                  <c:v>117994</c:v>
                </c:pt>
                <c:pt idx="12">
                  <c:v>110277</c:v>
                </c:pt>
                <c:pt idx="13">
                  <c:v>110105</c:v>
                </c:pt>
                <c:pt idx="14">
                  <c:v>110178</c:v>
                </c:pt>
                <c:pt idx="15">
                  <c:v>111939</c:v>
                </c:pt>
                <c:pt idx="16">
                  <c:v>105929</c:v>
                </c:pt>
                <c:pt idx="17">
                  <c:v>104376</c:v>
                </c:pt>
                <c:pt idx="18">
                  <c:v>114679</c:v>
                </c:pt>
                <c:pt idx="19">
                  <c:v>115559</c:v>
                </c:pt>
                <c:pt idx="20">
                  <c:v>117403</c:v>
                </c:pt>
                <c:pt idx="21">
                  <c:v>116484</c:v>
                </c:pt>
                <c:pt idx="22">
                  <c:v>116819</c:v>
                </c:pt>
                <c:pt idx="23">
                  <c:v>119226</c:v>
                </c:pt>
                <c:pt idx="24">
                  <c:v>118472</c:v>
                </c:pt>
                <c:pt idx="25">
                  <c:v>116749</c:v>
                </c:pt>
                <c:pt idx="26">
                  <c:v>118151</c:v>
                </c:pt>
                <c:pt idx="27">
                  <c:v>114447</c:v>
                </c:pt>
                <c:pt idx="28">
                  <c:v>117830</c:v>
                </c:pt>
                <c:pt idx="29">
                  <c:v>146453</c:v>
                </c:pt>
                <c:pt idx="30">
                  <c:v>134585</c:v>
                </c:pt>
                <c:pt idx="31">
                  <c:v>131221</c:v>
                </c:pt>
                <c:pt idx="32">
                  <c:v>129168</c:v>
                </c:pt>
                <c:pt idx="33">
                  <c:v>131515</c:v>
                </c:pt>
                <c:pt idx="34">
                  <c:v>131977</c:v>
                </c:pt>
                <c:pt idx="35">
                  <c:v>133474</c:v>
                </c:pt>
                <c:pt idx="36">
                  <c:v>134307</c:v>
                </c:pt>
                <c:pt idx="37">
                  <c:v>132373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2-4302-AAD4-5B5E17832A39}"/>
            </c:ext>
          </c:extLst>
        </c:ser>
        <c:ser>
          <c:idx val="1"/>
          <c:order val="1"/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'6'!$E$12:$E$49</c:f>
              <c:numCache>
                <c:formatCode>mmm\-yy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'6'!$G$12:$G$49</c:f>
              <c:numCache>
                <c:formatCode>#,##0</c:formatCode>
                <c:ptCount val="38"/>
                <c:pt idx="0">
                  <c:v>113839.75</c:v>
                </c:pt>
                <c:pt idx="1">
                  <c:v>113839.75</c:v>
                </c:pt>
                <c:pt idx="2">
                  <c:v>113839.75</c:v>
                </c:pt>
                <c:pt idx="3">
                  <c:v>113839.75</c:v>
                </c:pt>
                <c:pt idx="4">
                  <c:v>114545.92</c:v>
                </c:pt>
                <c:pt idx="5">
                  <c:v>113839.75</c:v>
                </c:pt>
                <c:pt idx="6">
                  <c:v>113839.75</c:v>
                </c:pt>
                <c:pt idx="7">
                  <c:v>113839.75</c:v>
                </c:pt>
                <c:pt idx="8">
                  <c:v>113839.75</c:v>
                </c:pt>
                <c:pt idx="9">
                  <c:v>113839.75</c:v>
                </c:pt>
                <c:pt idx="10">
                  <c:v>113839.75</c:v>
                </c:pt>
                <c:pt idx="11">
                  <c:v>113839.75</c:v>
                </c:pt>
                <c:pt idx="12">
                  <c:v>113839.75</c:v>
                </c:pt>
                <c:pt idx="13">
                  <c:v>113839.75</c:v>
                </c:pt>
                <c:pt idx="14">
                  <c:v>113839.75</c:v>
                </c:pt>
                <c:pt idx="15">
                  <c:v>113839.75</c:v>
                </c:pt>
                <c:pt idx="16">
                  <c:v>113839.75</c:v>
                </c:pt>
                <c:pt idx="17">
                  <c:v>113839.75</c:v>
                </c:pt>
                <c:pt idx="18">
                  <c:v>113839.75</c:v>
                </c:pt>
                <c:pt idx="19">
                  <c:v>113839.75</c:v>
                </c:pt>
                <c:pt idx="20">
                  <c:v>113839.75</c:v>
                </c:pt>
                <c:pt idx="21">
                  <c:v>113839.75</c:v>
                </c:pt>
                <c:pt idx="22">
                  <c:v>113839.75</c:v>
                </c:pt>
                <c:pt idx="23">
                  <c:v>113839.75</c:v>
                </c:pt>
                <c:pt idx="24">
                  <c:v>113839.75</c:v>
                </c:pt>
                <c:pt idx="25">
                  <c:v>113839.75</c:v>
                </c:pt>
                <c:pt idx="26">
                  <c:v>113839.75</c:v>
                </c:pt>
                <c:pt idx="27">
                  <c:v>113839.75</c:v>
                </c:pt>
                <c:pt idx="29" formatCode="0">
                  <c:v>133897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2-4302-AAD4-5B5E17832A39}"/>
            </c:ext>
          </c:extLst>
        </c:ser>
        <c:ser>
          <c:idx val="2"/>
          <c:order val="2"/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'6'!$E$12:$E$49</c:f>
              <c:numCache>
                <c:formatCode>mmm\-yy</c:formatCode>
                <c:ptCount val="3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</c:numCache>
            </c:numRef>
          </c:cat>
          <c:val>
            <c:numRef>
              <c:f>'6'!$H$12:$H$49</c:f>
              <c:numCache>
                <c:formatCode>General</c:formatCode>
                <c:ptCount val="38"/>
                <c:pt idx="29" formatCode="#,##0">
                  <c:v>133897</c:v>
                </c:pt>
                <c:pt idx="30" formatCode="#,##0">
                  <c:v>133897</c:v>
                </c:pt>
                <c:pt idx="31" formatCode="#,##0">
                  <c:v>133897</c:v>
                </c:pt>
                <c:pt idx="32" formatCode="#,##0">
                  <c:v>133897</c:v>
                </c:pt>
                <c:pt idx="33" formatCode="#,##0">
                  <c:v>133897</c:v>
                </c:pt>
                <c:pt idx="34" formatCode="#,##0">
                  <c:v>133897</c:v>
                </c:pt>
                <c:pt idx="35" formatCode="#,##0">
                  <c:v>133897</c:v>
                </c:pt>
                <c:pt idx="36" formatCode="#,##0">
                  <c:v>133897</c:v>
                </c:pt>
                <c:pt idx="37" formatCode="#,##0">
                  <c:v>133897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2-4302-AAD4-5B5E1783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7999958"/>
        <c:axId val="1672507210"/>
      </c:lineChart>
      <c:dateAx>
        <c:axId val="15279999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672507210"/>
        <c:crosses val="autoZero"/>
        <c:auto val="1"/>
        <c:lblOffset val="100"/>
        <c:baseTimeUnit val="months"/>
      </c:dateAx>
      <c:valAx>
        <c:axId val="1672507210"/>
        <c:scaling>
          <c:orientation val="minMax"/>
          <c:min val="10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52799995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bar"/>
        <c:grouping val="stacked"/>
        <c:varyColors val="1"/>
        <c:ser>
          <c:idx val="0"/>
          <c:order val="0"/>
          <c:tx>
            <c:v>% de 0 a 5 años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'7'!$A$15:$A$47</c:f>
              <c:strCache>
                <c:ptCount val="33"/>
                <c:pt idx="0">
                  <c:v>Amazonas</c:v>
                </c:pt>
                <c:pt idx="1">
                  <c:v>Chocó</c:v>
                </c:pt>
                <c:pt idx="2">
                  <c:v>Guainía</c:v>
                </c:pt>
                <c:pt idx="3">
                  <c:v>Córdoba</c:v>
                </c:pt>
                <c:pt idx="4">
                  <c:v>Magdalena</c:v>
                </c:pt>
                <c:pt idx="5">
                  <c:v>La Guajira</c:v>
                </c:pt>
                <c:pt idx="6">
                  <c:v>Norte de Santander</c:v>
                </c:pt>
                <c:pt idx="7">
                  <c:v>Meta</c:v>
                </c:pt>
                <c:pt idx="8">
                  <c:v>Guaviare</c:v>
                </c:pt>
                <c:pt idx="9">
                  <c:v>Casanare</c:v>
                </c:pt>
                <c:pt idx="10">
                  <c:v>Putumayo</c:v>
                </c:pt>
                <c:pt idx="11">
                  <c:v>Sucre</c:v>
                </c:pt>
                <c:pt idx="12">
                  <c:v>Arauca</c:v>
                </c:pt>
                <c:pt idx="13">
                  <c:v>Antioquia</c:v>
                </c:pt>
                <c:pt idx="14">
                  <c:v>Caquetá</c:v>
                </c:pt>
                <c:pt idx="15">
                  <c:v>Cesar</c:v>
                </c:pt>
                <c:pt idx="16">
                  <c:v>Bolívar</c:v>
                </c:pt>
                <c:pt idx="17">
                  <c:v>Santander</c:v>
                </c:pt>
                <c:pt idx="18">
                  <c:v>Huila</c:v>
                </c:pt>
                <c:pt idx="19">
                  <c:v>Colombia</c:v>
                </c:pt>
                <c:pt idx="20">
                  <c:v>Nariño</c:v>
                </c:pt>
                <c:pt idx="21">
                  <c:v>Atlántico</c:v>
                </c:pt>
                <c:pt idx="22">
                  <c:v>Risaralda</c:v>
                </c:pt>
                <c:pt idx="23">
                  <c:v>Cauca</c:v>
                </c:pt>
                <c:pt idx="24">
                  <c:v>Bogotá D.C.</c:v>
                </c:pt>
                <c:pt idx="25">
                  <c:v>Quindío</c:v>
                </c:pt>
                <c:pt idx="26">
                  <c:v>Archipiélago de San Andres, Providencia</c:v>
                </c:pt>
                <c:pt idx="27">
                  <c:v>Caldas</c:v>
                </c:pt>
                <c:pt idx="28">
                  <c:v>Tolima</c:v>
                </c:pt>
                <c:pt idx="29">
                  <c:v>Cundinamarca</c:v>
                </c:pt>
                <c:pt idx="30">
                  <c:v>Valle del Cauca</c:v>
                </c:pt>
                <c:pt idx="31">
                  <c:v>Boyacá</c:v>
                </c:pt>
                <c:pt idx="32">
                  <c:v>Vichada</c:v>
                </c:pt>
              </c:strCache>
            </c:strRef>
          </c:cat>
          <c:val>
            <c:numRef>
              <c:f>'7'!$B$15:$B$47</c:f>
              <c:numCache>
                <c:formatCode>0%</c:formatCode>
                <c:ptCount val="33"/>
                <c:pt idx="0">
                  <c:v>0.35</c:v>
                </c:pt>
                <c:pt idx="1">
                  <c:v>0.32</c:v>
                </c:pt>
                <c:pt idx="2">
                  <c:v>0.52</c:v>
                </c:pt>
                <c:pt idx="3">
                  <c:v>0.31</c:v>
                </c:pt>
                <c:pt idx="4">
                  <c:v>0.3</c:v>
                </c:pt>
                <c:pt idx="5">
                  <c:v>0.35</c:v>
                </c:pt>
                <c:pt idx="6">
                  <c:v>0.34</c:v>
                </c:pt>
                <c:pt idx="7">
                  <c:v>0.27</c:v>
                </c:pt>
                <c:pt idx="8">
                  <c:v>0.56999999999999995</c:v>
                </c:pt>
                <c:pt idx="9">
                  <c:v>0.4</c:v>
                </c:pt>
                <c:pt idx="10">
                  <c:v>0.41</c:v>
                </c:pt>
                <c:pt idx="11">
                  <c:v>0.23</c:v>
                </c:pt>
                <c:pt idx="12">
                  <c:v>0.28000000000000003</c:v>
                </c:pt>
                <c:pt idx="13">
                  <c:v>0.33</c:v>
                </c:pt>
                <c:pt idx="14">
                  <c:v>0.39</c:v>
                </c:pt>
                <c:pt idx="15">
                  <c:v>0.31</c:v>
                </c:pt>
                <c:pt idx="16">
                  <c:v>0.32</c:v>
                </c:pt>
                <c:pt idx="17">
                  <c:v>0.26</c:v>
                </c:pt>
                <c:pt idx="18">
                  <c:v>0.3</c:v>
                </c:pt>
                <c:pt idx="19">
                  <c:v>0.3</c:v>
                </c:pt>
                <c:pt idx="20">
                  <c:v>0.31</c:v>
                </c:pt>
                <c:pt idx="21">
                  <c:v>0.28000000000000003</c:v>
                </c:pt>
                <c:pt idx="22">
                  <c:v>0.28999999999999998</c:v>
                </c:pt>
                <c:pt idx="23">
                  <c:v>0.34</c:v>
                </c:pt>
                <c:pt idx="24">
                  <c:v>0.19</c:v>
                </c:pt>
                <c:pt idx="25">
                  <c:v>0.26</c:v>
                </c:pt>
                <c:pt idx="26">
                  <c:v>0.32</c:v>
                </c:pt>
                <c:pt idx="27">
                  <c:v>0.26</c:v>
                </c:pt>
                <c:pt idx="28">
                  <c:v>0.28000000000000003</c:v>
                </c:pt>
                <c:pt idx="29">
                  <c:v>0.4</c:v>
                </c:pt>
                <c:pt idx="30">
                  <c:v>0.28999999999999998</c:v>
                </c:pt>
                <c:pt idx="31">
                  <c:v>0.22</c:v>
                </c:pt>
                <c:pt idx="32">
                  <c:v>0.37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678-4802-BE22-BA574B0498E2}"/>
            </c:ext>
          </c:extLst>
        </c:ser>
        <c:ser>
          <c:idx val="1"/>
          <c:order val="1"/>
          <c:tx>
            <c:v>% de 6 a 10 años</c:v>
          </c:tx>
          <c:spPr>
            <a:solidFill>
              <a:srgbClr val="16E7C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'7'!$A$15:$A$47</c:f>
              <c:strCache>
                <c:ptCount val="33"/>
                <c:pt idx="0">
                  <c:v>Amazonas</c:v>
                </c:pt>
                <c:pt idx="1">
                  <c:v>Chocó</c:v>
                </c:pt>
                <c:pt idx="2">
                  <c:v>Guainía</c:v>
                </c:pt>
                <c:pt idx="3">
                  <c:v>Córdoba</c:v>
                </c:pt>
                <c:pt idx="4">
                  <c:v>Magdalena</c:v>
                </c:pt>
                <c:pt idx="5">
                  <c:v>La Guajira</c:v>
                </c:pt>
                <c:pt idx="6">
                  <c:v>Norte de Santander</c:v>
                </c:pt>
                <c:pt idx="7">
                  <c:v>Meta</c:v>
                </c:pt>
                <c:pt idx="8">
                  <c:v>Guaviare</c:v>
                </c:pt>
                <c:pt idx="9">
                  <c:v>Casanare</c:v>
                </c:pt>
                <c:pt idx="10">
                  <c:v>Putumayo</c:v>
                </c:pt>
                <c:pt idx="11">
                  <c:v>Sucre</c:v>
                </c:pt>
                <c:pt idx="12">
                  <c:v>Arauca</c:v>
                </c:pt>
                <c:pt idx="13">
                  <c:v>Antioquia</c:v>
                </c:pt>
                <c:pt idx="14">
                  <c:v>Caquetá</c:v>
                </c:pt>
                <c:pt idx="15">
                  <c:v>Cesar</c:v>
                </c:pt>
                <c:pt idx="16">
                  <c:v>Bolívar</c:v>
                </c:pt>
                <c:pt idx="17">
                  <c:v>Santander</c:v>
                </c:pt>
                <c:pt idx="18">
                  <c:v>Huila</c:v>
                </c:pt>
                <c:pt idx="19">
                  <c:v>Colombia</c:v>
                </c:pt>
                <c:pt idx="20">
                  <c:v>Nariño</c:v>
                </c:pt>
                <c:pt idx="21">
                  <c:v>Atlántico</c:v>
                </c:pt>
                <c:pt idx="22">
                  <c:v>Risaralda</c:v>
                </c:pt>
                <c:pt idx="23">
                  <c:v>Cauca</c:v>
                </c:pt>
                <c:pt idx="24">
                  <c:v>Bogotá D.C.</c:v>
                </c:pt>
                <c:pt idx="25">
                  <c:v>Quindío</c:v>
                </c:pt>
                <c:pt idx="26">
                  <c:v>Archipiélago de San Andres, Providencia</c:v>
                </c:pt>
                <c:pt idx="27">
                  <c:v>Caldas</c:v>
                </c:pt>
                <c:pt idx="28">
                  <c:v>Tolima</c:v>
                </c:pt>
                <c:pt idx="29">
                  <c:v>Cundinamarca</c:v>
                </c:pt>
                <c:pt idx="30">
                  <c:v>Valle del Cauca</c:v>
                </c:pt>
                <c:pt idx="31">
                  <c:v>Boyacá</c:v>
                </c:pt>
                <c:pt idx="32">
                  <c:v>Vichada</c:v>
                </c:pt>
              </c:strCache>
            </c:strRef>
          </c:cat>
          <c:val>
            <c:numRef>
              <c:f>'7'!$C$15:$C$47</c:f>
              <c:numCache>
                <c:formatCode>0%</c:formatCode>
                <c:ptCount val="33"/>
                <c:pt idx="0">
                  <c:v>0.3</c:v>
                </c:pt>
                <c:pt idx="1">
                  <c:v>0.24</c:v>
                </c:pt>
                <c:pt idx="2">
                  <c:v>0.26</c:v>
                </c:pt>
                <c:pt idx="3">
                  <c:v>0.31</c:v>
                </c:pt>
                <c:pt idx="4">
                  <c:v>0.34</c:v>
                </c:pt>
                <c:pt idx="5">
                  <c:v>0.26</c:v>
                </c:pt>
                <c:pt idx="6">
                  <c:v>0.3</c:v>
                </c:pt>
                <c:pt idx="7">
                  <c:v>0.33</c:v>
                </c:pt>
                <c:pt idx="8">
                  <c:v>0.15</c:v>
                </c:pt>
                <c:pt idx="9">
                  <c:v>0.32</c:v>
                </c:pt>
                <c:pt idx="10">
                  <c:v>0.27</c:v>
                </c:pt>
                <c:pt idx="11">
                  <c:v>0.27</c:v>
                </c:pt>
                <c:pt idx="12">
                  <c:v>0.31</c:v>
                </c:pt>
                <c:pt idx="13">
                  <c:v>0.27</c:v>
                </c:pt>
                <c:pt idx="14">
                  <c:v>0.28000000000000003</c:v>
                </c:pt>
                <c:pt idx="15">
                  <c:v>0.24</c:v>
                </c:pt>
                <c:pt idx="16">
                  <c:v>0.31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0.27</c:v>
                </c:pt>
                <c:pt idx="20">
                  <c:v>0.26</c:v>
                </c:pt>
                <c:pt idx="21">
                  <c:v>0.26</c:v>
                </c:pt>
                <c:pt idx="22">
                  <c:v>0.25</c:v>
                </c:pt>
                <c:pt idx="23">
                  <c:v>0.24</c:v>
                </c:pt>
                <c:pt idx="24">
                  <c:v>0.32</c:v>
                </c:pt>
                <c:pt idx="25">
                  <c:v>0.26</c:v>
                </c:pt>
                <c:pt idx="26">
                  <c:v>0.13</c:v>
                </c:pt>
                <c:pt idx="27">
                  <c:v>0.26</c:v>
                </c:pt>
                <c:pt idx="28">
                  <c:v>0.26</c:v>
                </c:pt>
                <c:pt idx="29">
                  <c:v>0.2</c:v>
                </c:pt>
                <c:pt idx="30">
                  <c:v>0.25</c:v>
                </c:pt>
                <c:pt idx="31">
                  <c:v>0.25</c:v>
                </c:pt>
                <c:pt idx="32">
                  <c:v>0.23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678-4802-BE22-BA574B0498E2}"/>
            </c:ext>
          </c:extLst>
        </c:ser>
        <c:ser>
          <c:idx val="2"/>
          <c:order val="2"/>
          <c:tx>
            <c:v>% de 11 a 15 años</c:v>
          </c:tx>
          <c:spPr>
            <a:solidFill>
              <a:srgbClr val="61D83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'7'!$A$15:$A$47</c:f>
              <c:strCache>
                <c:ptCount val="33"/>
                <c:pt idx="0">
                  <c:v>Amazonas</c:v>
                </c:pt>
                <c:pt idx="1">
                  <c:v>Chocó</c:v>
                </c:pt>
                <c:pt idx="2">
                  <c:v>Guainía</c:v>
                </c:pt>
                <c:pt idx="3">
                  <c:v>Córdoba</c:v>
                </c:pt>
                <c:pt idx="4">
                  <c:v>Magdalena</c:v>
                </c:pt>
                <c:pt idx="5">
                  <c:v>La Guajira</c:v>
                </c:pt>
                <c:pt idx="6">
                  <c:v>Norte de Santander</c:v>
                </c:pt>
                <c:pt idx="7">
                  <c:v>Meta</c:v>
                </c:pt>
                <c:pt idx="8">
                  <c:v>Guaviare</c:v>
                </c:pt>
                <c:pt idx="9">
                  <c:v>Casanare</c:v>
                </c:pt>
                <c:pt idx="10">
                  <c:v>Putumayo</c:v>
                </c:pt>
                <c:pt idx="11">
                  <c:v>Sucre</c:v>
                </c:pt>
                <c:pt idx="12">
                  <c:v>Arauca</c:v>
                </c:pt>
                <c:pt idx="13">
                  <c:v>Antioquia</c:v>
                </c:pt>
                <c:pt idx="14">
                  <c:v>Caquetá</c:v>
                </c:pt>
                <c:pt idx="15">
                  <c:v>Cesar</c:v>
                </c:pt>
                <c:pt idx="16">
                  <c:v>Bolívar</c:v>
                </c:pt>
                <c:pt idx="17">
                  <c:v>Santander</c:v>
                </c:pt>
                <c:pt idx="18">
                  <c:v>Huila</c:v>
                </c:pt>
                <c:pt idx="19">
                  <c:v>Colombia</c:v>
                </c:pt>
                <c:pt idx="20">
                  <c:v>Nariño</c:v>
                </c:pt>
                <c:pt idx="21">
                  <c:v>Atlántico</c:v>
                </c:pt>
                <c:pt idx="22">
                  <c:v>Risaralda</c:v>
                </c:pt>
                <c:pt idx="23">
                  <c:v>Cauca</c:v>
                </c:pt>
                <c:pt idx="24">
                  <c:v>Bogotá D.C.</c:v>
                </c:pt>
                <c:pt idx="25">
                  <c:v>Quindío</c:v>
                </c:pt>
                <c:pt idx="26">
                  <c:v>Archipiélago de San Andres, Providencia</c:v>
                </c:pt>
                <c:pt idx="27">
                  <c:v>Caldas</c:v>
                </c:pt>
                <c:pt idx="28">
                  <c:v>Tolima</c:v>
                </c:pt>
                <c:pt idx="29">
                  <c:v>Cundinamarca</c:v>
                </c:pt>
                <c:pt idx="30">
                  <c:v>Valle del Cauca</c:v>
                </c:pt>
                <c:pt idx="31">
                  <c:v>Boyacá</c:v>
                </c:pt>
                <c:pt idx="32">
                  <c:v>Vichada</c:v>
                </c:pt>
              </c:strCache>
            </c:strRef>
          </c:cat>
          <c:val>
            <c:numRef>
              <c:f>'7'!$D$15:$D$47</c:f>
              <c:numCache>
                <c:formatCode>0%</c:formatCode>
                <c:ptCount val="33"/>
                <c:pt idx="0">
                  <c:v>0.28999999999999998</c:v>
                </c:pt>
                <c:pt idx="1">
                  <c:v>0.33</c:v>
                </c:pt>
                <c:pt idx="2">
                  <c:v>0.1</c:v>
                </c:pt>
                <c:pt idx="3">
                  <c:v>0.23</c:v>
                </c:pt>
                <c:pt idx="4">
                  <c:v>0.2</c:v>
                </c:pt>
                <c:pt idx="5">
                  <c:v>0.23</c:v>
                </c:pt>
                <c:pt idx="6">
                  <c:v>0.19</c:v>
                </c:pt>
                <c:pt idx="7">
                  <c:v>0.22</c:v>
                </c:pt>
                <c:pt idx="8">
                  <c:v>0.1</c:v>
                </c:pt>
                <c:pt idx="9">
                  <c:v>0.09</c:v>
                </c:pt>
                <c:pt idx="10">
                  <c:v>0.13</c:v>
                </c:pt>
                <c:pt idx="11">
                  <c:v>0.3</c:v>
                </c:pt>
                <c:pt idx="12">
                  <c:v>0.21</c:v>
                </c:pt>
                <c:pt idx="13">
                  <c:v>0.17</c:v>
                </c:pt>
                <c:pt idx="14">
                  <c:v>0.1</c:v>
                </c:pt>
                <c:pt idx="15">
                  <c:v>0.21</c:v>
                </c:pt>
                <c:pt idx="16">
                  <c:v>0.13</c:v>
                </c:pt>
                <c:pt idx="17">
                  <c:v>0.2</c:v>
                </c:pt>
                <c:pt idx="18">
                  <c:v>0.16</c:v>
                </c:pt>
                <c:pt idx="19">
                  <c:v>0.18</c:v>
                </c:pt>
                <c:pt idx="20">
                  <c:v>0.18</c:v>
                </c:pt>
                <c:pt idx="21">
                  <c:v>0.2</c:v>
                </c:pt>
                <c:pt idx="22">
                  <c:v>0.19</c:v>
                </c:pt>
                <c:pt idx="23">
                  <c:v>0.15</c:v>
                </c:pt>
                <c:pt idx="24">
                  <c:v>0.21</c:v>
                </c:pt>
                <c:pt idx="25">
                  <c:v>0.2</c:v>
                </c:pt>
                <c:pt idx="26">
                  <c:v>0.27</c:v>
                </c:pt>
                <c:pt idx="27">
                  <c:v>0.19</c:v>
                </c:pt>
                <c:pt idx="28">
                  <c:v>0.17</c:v>
                </c:pt>
                <c:pt idx="29">
                  <c:v>0.11</c:v>
                </c:pt>
                <c:pt idx="30">
                  <c:v>0.16</c:v>
                </c:pt>
                <c:pt idx="31">
                  <c:v>0.2</c:v>
                </c:pt>
                <c:pt idx="32">
                  <c:v>7.0000000000000007E-2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678-4802-BE22-BA574B0498E2}"/>
            </c:ext>
          </c:extLst>
        </c:ser>
        <c:ser>
          <c:idx val="3"/>
          <c:order val="3"/>
          <c:tx>
            <c:v>% de más de 16 años</c:v>
          </c:tx>
          <c:spPr>
            <a:solidFill>
              <a:srgbClr val="FFD93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'7'!$A$15:$A$47</c:f>
              <c:strCache>
                <c:ptCount val="33"/>
                <c:pt idx="0">
                  <c:v>Amazonas</c:v>
                </c:pt>
                <c:pt idx="1">
                  <c:v>Chocó</c:v>
                </c:pt>
                <c:pt idx="2">
                  <c:v>Guainía</c:v>
                </c:pt>
                <c:pt idx="3">
                  <c:v>Córdoba</c:v>
                </c:pt>
                <c:pt idx="4">
                  <c:v>Magdalena</c:v>
                </c:pt>
                <c:pt idx="5">
                  <c:v>La Guajira</c:v>
                </c:pt>
                <c:pt idx="6">
                  <c:v>Norte de Santander</c:v>
                </c:pt>
                <c:pt idx="7">
                  <c:v>Meta</c:v>
                </c:pt>
                <c:pt idx="8">
                  <c:v>Guaviare</c:v>
                </c:pt>
                <c:pt idx="9">
                  <c:v>Casanare</c:v>
                </c:pt>
                <c:pt idx="10">
                  <c:v>Putumayo</c:v>
                </c:pt>
                <c:pt idx="11">
                  <c:v>Sucre</c:v>
                </c:pt>
                <c:pt idx="12">
                  <c:v>Arauca</c:v>
                </c:pt>
                <c:pt idx="13">
                  <c:v>Antioquia</c:v>
                </c:pt>
                <c:pt idx="14">
                  <c:v>Caquetá</c:v>
                </c:pt>
                <c:pt idx="15">
                  <c:v>Cesar</c:v>
                </c:pt>
                <c:pt idx="16">
                  <c:v>Bolívar</c:v>
                </c:pt>
                <c:pt idx="17">
                  <c:v>Santander</c:v>
                </c:pt>
                <c:pt idx="18">
                  <c:v>Huila</c:v>
                </c:pt>
                <c:pt idx="19">
                  <c:v>Colombia</c:v>
                </c:pt>
                <c:pt idx="20">
                  <c:v>Nariño</c:v>
                </c:pt>
                <c:pt idx="21">
                  <c:v>Atlántico</c:v>
                </c:pt>
                <c:pt idx="22">
                  <c:v>Risaralda</c:v>
                </c:pt>
                <c:pt idx="23">
                  <c:v>Cauca</c:v>
                </c:pt>
                <c:pt idx="24">
                  <c:v>Bogotá D.C.</c:v>
                </c:pt>
                <c:pt idx="25">
                  <c:v>Quindío</c:v>
                </c:pt>
                <c:pt idx="26">
                  <c:v>Archipiélago de San Andres, Providencia</c:v>
                </c:pt>
                <c:pt idx="27">
                  <c:v>Caldas</c:v>
                </c:pt>
                <c:pt idx="28">
                  <c:v>Tolima</c:v>
                </c:pt>
                <c:pt idx="29">
                  <c:v>Cundinamarca</c:v>
                </c:pt>
                <c:pt idx="30">
                  <c:v>Valle del Cauca</c:v>
                </c:pt>
                <c:pt idx="31">
                  <c:v>Boyacá</c:v>
                </c:pt>
                <c:pt idx="32">
                  <c:v>Vichada</c:v>
                </c:pt>
              </c:strCache>
            </c:strRef>
          </c:cat>
          <c:val>
            <c:numRef>
              <c:f>'7'!$E$15:$E$47</c:f>
              <c:numCache>
                <c:formatCode>0%</c:formatCode>
                <c:ptCount val="33"/>
                <c:pt idx="0">
                  <c:v>0.06</c:v>
                </c:pt>
                <c:pt idx="1">
                  <c:v>0.11</c:v>
                </c:pt>
                <c:pt idx="2">
                  <c:v>0.12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0.18</c:v>
                </c:pt>
                <c:pt idx="9">
                  <c:v>0.19</c:v>
                </c:pt>
                <c:pt idx="10">
                  <c:v>0.19</c:v>
                </c:pt>
                <c:pt idx="11">
                  <c:v>0.2</c:v>
                </c:pt>
                <c:pt idx="12">
                  <c:v>0.2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0.26</c:v>
                </c:pt>
                <c:pt idx="22">
                  <c:v>0.27</c:v>
                </c:pt>
                <c:pt idx="23">
                  <c:v>0.27</c:v>
                </c:pt>
                <c:pt idx="24">
                  <c:v>0.28000000000000003</c:v>
                </c:pt>
                <c:pt idx="25">
                  <c:v>0.28000000000000003</c:v>
                </c:pt>
                <c:pt idx="26">
                  <c:v>0.28000000000000003</c:v>
                </c:pt>
                <c:pt idx="27">
                  <c:v>0.28999999999999998</c:v>
                </c:pt>
                <c:pt idx="28">
                  <c:v>0.28999999999999998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0.33</c:v>
                </c:pt>
                <c:pt idx="32">
                  <c:v>0.33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678-4802-BE22-BA574B049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583214"/>
        <c:axId val="717535818"/>
      </c:barChart>
      <c:catAx>
        <c:axId val="14735832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717535818"/>
        <c:crosses val="autoZero"/>
        <c:auto val="1"/>
        <c:lblAlgn val="ctr"/>
        <c:lblOffset val="100"/>
        <c:noMultiLvlLbl val="1"/>
      </c:catAx>
      <c:valAx>
        <c:axId val="71753581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473583214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Helvetica Neue"/>
              </a:defRPr>
            </a:pPr>
            <a:r>
              <a:rPr lang="es-CO" sz="1400" b="0" i="0">
                <a:solidFill>
                  <a:srgbClr val="000000"/>
                </a:solidFill>
                <a:latin typeface="Helvetica Neue"/>
              </a:rPr>
              <a:t>Costo logístico por actividades económicas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ENL 2018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'8'!$A$14:$A$19</c:f>
              <c:strCache>
                <c:ptCount val="6"/>
                <c:pt idx="0">
                  <c:v>Promedio nacional 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 </c:v>
                </c:pt>
                <c:pt idx="4">
                  <c:v>Comercio </c:v>
                </c:pt>
                <c:pt idx="5">
                  <c:v>Minería</c:v>
                </c:pt>
              </c:strCache>
            </c:strRef>
          </c:cat>
          <c:val>
            <c:numRef>
              <c:f>'8'!$B$14:$B$19</c:f>
              <c:numCache>
                <c:formatCode>0.00%</c:formatCode>
                <c:ptCount val="6"/>
                <c:pt idx="0">
                  <c:v>0.13500000000000001</c:v>
                </c:pt>
                <c:pt idx="1">
                  <c:v>0.128</c:v>
                </c:pt>
                <c:pt idx="2">
                  <c:v>0.115</c:v>
                </c:pt>
                <c:pt idx="3">
                  <c:v>0.152</c:v>
                </c:pt>
                <c:pt idx="4">
                  <c:v>0.152</c:v>
                </c:pt>
                <c:pt idx="5">
                  <c:v>0.10299999999999999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6AA-49B4-A128-138CCCD94E20}"/>
            </c:ext>
          </c:extLst>
        </c:ser>
        <c:ser>
          <c:idx val="1"/>
          <c:order val="1"/>
          <c:tx>
            <c:v>ENL 2020</c:v>
          </c:tx>
          <c:spPr>
            <a:solidFill>
              <a:srgbClr val="16E7CF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'8'!$A$14:$A$19</c:f>
              <c:strCache>
                <c:ptCount val="6"/>
                <c:pt idx="0">
                  <c:v>Promedio nacional </c:v>
                </c:pt>
                <c:pt idx="1">
                  <c:v>Agropecuaria</c:v>
                </c:pt>
                <c:pt idx="2">
                  <c:v>Industria</c:v>
                </c:pt>
                <c:pt idx="3">
                  <c:v>Construcción </c:v>
                </c:pt>
                <c:pt idx="4">
                  <c:v>Comercio </c:v>
                </c:pt>
                <c:pt idx="5">
                  <c:v>Minería</c:v>
                </c:pt>
              </c:strCache>
            </c:strRef>
          </c:cat>
          <c:val>
            <c:numRef>
              <c:f>'8'!$C$14:$C$19</c:f>
              <c:numCache>
                <c:formatCode>0.00%</c:formatCode>
                <c:ptCount val="6"/>
                <c:pt idx="0">
                  <c:v>0.126</c:v>
                </c:pt>
                <c:pt idx="1">
                  <c:v>0.223</c:v>
                </c:pt>
                <c:pt idx="2">
                  <c:v>0.127</c:v>
                </c:pt>
                <c:pt idx="3">
                  <c:v>8.4000000000000005E-2</c:v>
                </c:pt>
                <c:pt idx="4">
                  <c:v>9.0999999999999998E-2</c:v>
                </c:pt>
                <c:pt idx="5">
                  <c:v>0.251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6AA-49B4-A128-138CCCD9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751261"/>
        <c:axId val="374834690"/>
      </c:barChart>
      <c:catAx>
        <c:axId val="5457512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374834690"/>
        <c:crosses val="autoZero"/>
        <c:auto val="1"/>
        <c:lblAlgn val="ctr"/>
        <c:lblOffset val="100"/>
        <c:noMultiLvlLbl val="1"/>
      </c:catAx>
      <c:valAx>
        <c:axId val="3748346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54575126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Helvetica Neue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Helvetica Neue"/>
              </a:defRPr>
            </a:pPr>
            <a:r>
              <a:rPr lang="es-CO" sz="1400" b="0" i="0">
                <a:solidFill>
                  <a:srgbClr val="000000"/>
                </a:solidFill>
                <a:latin typeface="Helvetica Neue"/>
              </a:rPr>
              <a:t>Tiempos de operación y espera de cargue y descargue (horas)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Tiempos</c:v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'8'!$A$22:$A$25</c:f>
              <c:strCache>
                <c:ptCount val="4"/>
                <c:pt idx="0">
                  <c:v>Tiempo de espera para cargar un vehículo </c:v>
                </c:pt>
                <c:pt idx="1">
                  <c:v>Tiempo para cargar un vehículo</c:v>
                </c:pt>
                <c:pt idx="2">
                  <c:v>Tiempo de espera para descargar un vehículo</c:v>
                </c:pt>
                <c:pt idx="3">
                  <c:v>Tiempo para descargar un vehículo</c:v>
                </c:pt>
              </c:strCache>
            </c:strRef>
          </c:cat>
          <c:val>
            <c:numRef>
              <c:f>'8'!$B$22:$B$25</c:f>
              <c:numCache>
                <c:formatCode>General</c:formatCode>
                <c:ptCount val="4"/>
                <c:pt idx="0">
                  <c:v>2.2999999999999998</c:v>
                </c:pt>
                <c:pt idx="1">
                  <c:v>1.9</c:v>
                </c:pt>
                <c:pt idx="2">
                  <c:v>1.6</c:v>
                </c:pt>
                <c:pt idx="3">
                  <c:v>2.4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959-4919-84C6-9FE2244AD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478987"/>
        <c:axId val="208458656"/>
      </c:barChart>
      <c:catAx>
        <c:axId val="19254789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208458656"/>
        <c:crosses val="autoZero"/>
        <c:auto val="1"/>
        <c:lblAlgn val="ctr"/>
        <c:lblOffset val="100"/>
        <c:noMultiLvlLbl val="1"/>
      </c:catAx>
      <c:valAx>
        <c:axId val="2084586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92547898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000000"/>
                </a:solidFill>
                <a:latin typeface="Helvetica Neue"/>
              </a:defRPr>
            </a:pPr>
            <a:r>
              <a:rPr lang="es-CO" sz="1400" b="0" i="0">
                <a:solidFill>
                  <a:srgbClr val="000000"/>
                </a:solidFill>
                <a:latin typeface="Helvetica Neue"/>
              </a:rPr>
              <a:t>Indicadores de calidad en logística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42256916161341901"/>
          <c:y val="0.13160621761658031"/>
          <c:w val="0.49119528162427972"/>
          <c:h val="0.79246977547495678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'8'!$B$28</c:f>
              <c:strCache>
                <c:ptCount val="1"/>
              </c:strCache>
            </c:strRef>
          </c:tx>
          <c:spPr>
            <a:solidFill>
              <a:srgbClr val="00A2FF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Helvetica Neue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'8'!$A$29:$A$33</c:f>
              <c:strCache>
                <c:ptCount val="5"/>
                <c:pt idx="0">
                  <c:v>Pedido perfecto </c:v>
                </c:pt>
                <c:pt idx="1">
                  <c:v>Pedidos a tiempo</c:v>
                </c:pt>
                <c:pt idx="2">
                  <c:v>Pedidos con documentación perfecta</c:v>
                </c:pt>
                <c:pt idx="3">
                  <c:v>Pedidos completos en cantidad</c:v>
                </c:pt>
                <c:pt idx="4">
                  <c:v>Pedidos sin daño </c:v>
                </c:pt>
              </c:strCache>
            </c:strRef>
          </c:cat>
          <c:val>
            <c:numRef>
              <c:f>'8'!$B$29:$B$33</c:f>
              <c:numCache>
                <c:formatCode>0.00%</c:formatCode>
                <c:ptCount val="5"/>
                <c:pt idx="0">
                  <c:v>0.746</c:v>
                </c:pt>
                <c:pt idx="1">
                  <c:v>0.95399999999999996</c:v>
                </c:pt>
                <c:pt idx="2">
                  <c:v>0.90200000000000002</c:v>
                </c:pt>
                <c:pt idx="3">
                  <c:v>0.93700000000000006</c:v>
                </c:pt>
                <c:pt idx="4">
                  <c:v>0.92500000000000004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B65-4F3B-BCFD-D45DF73B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30172"/>
        <c:axId val="1926295701"/>
      </c:barChart>
      <c:catAx>
        <c:axId val="793017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1926295701"/>
        <c:crosses val="autoZero"/>
        <c:auto val="1"/>
        <c:lblAlgn val="ctr"/>
        <c:lblOffset val="100"/>
        <c:noMultiLvlLbl val="1"/>
      </c:catAx>
      <c:valAx>
        <c:axId val="192629570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Helvetica Neue"/>
              </a:defRPr>
            </a:pPr>
            <a:endParaRPr lang="es-CO"/>
          </a:p>
        </c:txPr>
        <c:crossAx val="793017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12</xdr:row>
      <xdr:rowOff>47625</xdr:rowOff>
    </xdr:from>
    <xdr:ext cx="6038850" cy="2428875"/>
    <xdr:graphicFrame macro="">
      <xdr:nvGraphicFramePr>
        <xdr:cNvPr id="654203033" name="Chart 10">
          <a:extLst>
            <a:ext uri="{FF2B5EF4-FFF2-40B4-BE49-F238E27FC236}">
              <a16:creationId xmlns:a16="http://schemas.microsoft.com/office/drawing/2014/main" id="{00000000-0008-0000-0900-00009958FE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3837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514350</xdr:colOff>
      <xdr:row>12</xdr:row>
      <xdr:rowOff>0</xdr:rowOff>
    </xdr:from>
    <xdr:ext cx="3905250" cy="2686050"/>
    <xdr:graphicFrame macro="">
      <xdr:nvGraphicFramePr>
        <xdr:cNvPr id="1233946281" name="Chart 11">
          <a:extLst>
            <a:ext uri="{FF2B5EF4-FFF2-40B4-BE49-F238E27FC236}">
              <a16:creationId xmlns:a16="http://schemas.microsoft.com/office/drawing/2014/main" id="{00000000-0008-0000-0A00-0000A9868C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3837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152400</xdr:rowOff>
    </xdr:from>
    <xdr:ext cx="5086350" cy="4572000"/>
    <xdr:graphicFrame macro="">
      <xdr:nvGraphicFramePr>
        <xdr:cNvPr id="861286285" name="Chart 1">
          <a:extLst>
            <a:ext uri="{FF2B5EF4-FFF2-40B4-BE49-F238E27FC236}">
              <a16:creationId xmlns:a16="http://schemas.microsoft.com/office/drawing/2014/main" id="{00000000-0008-0000-0100-00008D2F56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161925</xdr:rowOff>
    </xdr:from>
    <xdr:ext cx="7115175" cy="4343400"/>
    <xdr:graphicFrame macro="">
      <xdr:nvGraphicFramePr>
        <xdr:cNvPr id="1282006587" name="Chart 2">
          <a:extLst>
            <a:ext uri="{FF2B5EF4-FFF2-40B4-BE49-F238E27FC236}">
              <a16:creationId xmlns:a16="http://schemas.microsoft.com/office/drawing/2014/main" id="{00000000-0008-0000-0200-00003BDE69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161925</xdr:colOff>
      <xdr:row>43</xdr:row>
      <xdr:rowOff>104775</xdr:rowOff>
    </xdr:from>
    <xdr:ext cx="7486650" cy="59912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190500</xdr:colOff>
      <xdr:row>12</xdr:row>
      <xdr:rowOff>76200</xdr:rowOff>
    </xdr:from>
    <xdr:ext cx="4200525" cy="51816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43</xdr:row>
      <xdr:rowOff>152400</xdr:rowOff>
    </xdr:from>
    <xdr:ext cx="4143375" cy="5810250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4381500" cy="51720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667000" cy="46672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9</xdr:row>
      <xdr:rowOff>133350</xdr:rowOff>
    </xdr:from>
    <xdr:ext cx="7296150" cy="5219700"/>
    <xdr:graphicFrame macro="">
      <xdr:nvGraphicFramePr>
        <xdr:cNvPr id="1800872162" name="Chart 3">
          <a:extLst>
            <a:ext uri="{FF2B5EF4-FFF2-40B4-BE49-F238E27FC236}">
              <a16:creationId xmlns:a16="http://schemas.microsoft.com/office/drawing/2014/main" id="{00000000-0008-0000-0400-0000E2205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14312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7629525" cy="4181475"/>
    <xdr:graphicFrame macro="">
      <xdr:nvGraphicFramePr>
        <xdr:cNvPr id="1147928853" name="Chart 4">
          <a:extLst>
            <a:ext uri="{FF2B5EF4-FFF2-40B4-BE49-F238E27FC236}">
              <a16:creationId xmlns:a16="http://schemas.microsoft.com/office/drawing/2014/main" id="{00000000-0008-0000-0500-000015016C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162175" cy="495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171450</xdr:colOff>
      <xdr:row>10</xdr:row>
      <xdr:rowOff>123825</xdr:rowOff>
    </xdr:from>
    <xdr:ext cx="5000625" cy="3343275"/>
    <xdr:graphicFrame macro="">
      <xdr:nvGraphicFramePr>
        <xdr:cNvPr id="853117264" name="Chart 5">
          <a:extLst>
            <a:ext uri="{FF2B5EF4-FFF2-40B4-BE49-F238E27FC236}">
              <a16:creationId xmlns:a16="http://schemas.microsoft.com/office/drawing/2014/main" id="{00000000-0008-0000-0600-00005089D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12</xdr:row>
      <xdr:rowOff>0</xdr:rowOff>
    </xdr:from>
    <xdr:ext cx="2181225" cy="40671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37</xdr:row>
      <xdr:rowOff>133350</xdr:rowOff>
    </xdr:from>
    <xdr:ext cx="1990725" cy="25146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143125" cy="438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314325</xdr:colOff>
      <xdr:row>12</xdr:row>
      <xdr:rowOff>95250</xdr:rowOff>
    </xdr:from>
    <xdr:ext cx="4743450" cy="7353300"/>
    <xdr:graphicFrame macro="">
      <xdr:nvGraphicFramePr>
        <xdr:cNvPr id="1543430201" name="Chart 6">
          <a:extLst>
            <a:ext uri="{FF2B5EF4-FFF2-40B4-BE49-F238E27FC236}">
              <a16:creationId xmlns:a16="http://schemas.microsoft.com/office/drawing/2014/main" id="{00000000-0008-0000-0700-000039E0FE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714375</xdr:colOff>
      <xdr:row>11</xdr:row>
      <xdr:rowOff>85725</xdr:rowOff>
    </xdr:from>
    <xdr:ext cx="5791200" cy="2466975"/>
    <xdr:graphicFrame macro="">
      <xdr:nvGraphicFramePr>
        <xdr:cNvPr id="1612726016" name="Chart 7">
          <a:extLst>
            <a:ext uri="{FF2B5EF4-FFF2-40B4-BE49-F238E27FC236}">
              <a16:creationId xmlns:a16="http://schemas.microsoft.com/office/drawing/2014/main" id="{00000000-0008-0000-0800-0000003F2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57150</xdr:colOff>
      <xdr:row>26</xdr:row>
      <xdr:rowOff>76200</xdr:rowOff>
    </xdr:from>
    <xdr:ext cx="3009900" cy="3629025"/>
    <xdr:graphicFrame macro="">
      <xdr:nvGraphicFramePr>
        <xdr:cNvPr id="2117303546" name="Chart 8">
          <a:extLst>
            <a:ext uri="{FF2B5EF4-FFF2-40B4-BE49-F238E27FC236}">
              <a16:creationId xmlns:a16="http://schemas.microsoft.com/office/drawing/2014/main" id="{00000000-0008-0000-0800-0000FA7C33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142875</xdr:colOff>
      <xdr:row>26</xdr:row>
      <xdr:rowOff>38100</xdr:rowOff>
    </xdr:from>
    <xdr:ext cx="3314700" cy="3667125"/>
    <xdr:graphicFrame macro="">
      <xdr:nvGraphicFramePr>
        <xdr:cNvPr id="1982026890" name="Chart 9">
          <a:extLst>
            <a:ext uri="{FF2B5EF4-FFF2-40B4-BE49-F238E27FC236}">
              <a16:creationId xmlns:a16="http://schemas.microsoft.com/office/drawing/2014/main" id="{00000000-0008-0000-0800-00008A5423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2286000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A9" sqref="A9"/>
    </sheetView>
  </sheetViews>
  <sheetFormatPr baseColWidth="10" defaultColWidth="14.453125" defaultRowHeight="15" customHeight="1"/>
  <cols>
    <col min="1" max="26" width="10.816406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2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" t="s">
        <v>337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86" t="s">
        <v>336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 t="s">
        <v>4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3" t="s">
        <v>5</v>
      </c>
      <c r="B13" s="3" t="s">
        <v>3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6" t="s">
        <v>6</v>
      </c>
      <c r="B14" s="7">
        <v>162.3664733057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8" t="s">
        <v>7</v>
      </c>
      <c r="B15" s="9">
        <v>49.36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8" t="s">
        <v>8</v>
      </c>
      <c r="B16" s="9">
        <v>48.400240942499998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8" t="s">
        <v>9</v>
      </c>
      <c r="B17" s="9">
        <v>39.200741452800003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8" t="s">
        <v>10</v>
      </c>
      <c r="B18" s="7">
        <v>36.813579732999997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8" t="s">
        <v>11</v>
      </c>
      <c r="B19" s="9">
        <v>36.215161659000003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8" t="s">
        <v>12</v>
      </c>
      <c r="B20" s="9">
        <v>33.06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8" t="s">
        <v>13</v>
      </c>
      <c r="B21" s="7">
        <v>31.587878013499999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8" t="s">
        <v>14</v>
      </c>
      <c r="B22" s="7">
        <v>24.550572029800001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10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10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10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10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10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10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11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11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11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11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11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11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11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11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11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1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11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11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11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11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11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11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11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1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1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11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11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1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11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11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11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11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1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11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1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1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1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selection activeCell="A8" sqref="A8"/>
    </sheetView>
  </sheetViews>
  <sheetFormatPr baseColWidth="10" defaultColWidth="14.453125" defaultRowHeight="15" customHeight="1"/>
  <cols>
    <col min="1" max="1" width="10.7265625" customWidth="1"/>
    <col min="2" max="2" width="16" customWidth="1"/>
    <col min="3" max="3" width="10.7265625" customWidth="1"/>
    <col min="4" max="4" width="11.7265625" customWidth="1"/>
    <col min="5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154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87" t="s">
        <v>340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5" t="s">
        <v>155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/>
    <row r="11" spans="1:26" ht="12.75" customHeight="1"/>
    <row r="12" spans="1:26" ht="12.75" customHeight="1"/>
    <row r="13" spans="1:26" ht="12.75" customHeight="1">
      <c r="B13" s="71"/>
      <c r="C13" s="71"/>
    </row>
    <row r="14" spans="1:26" ht="12.75" customHeight="1">
      <c r="B14" s="71"/>
      <c r="C14" s="71" t="s">
        <v>156</v>
      </c>
    </row>
    <row r="15" spans="1:26" ht="12.75" customHeight="1">
      <c r="B15" s="51" t="s">
        <v>157</v>
      </c>
      <c r="C15" s="49">
        <v>4.0913838334827339E-3</v>
      </c>
      <c r="D15" s="45"/>
    </row>
    <row r="16" spans="1:26" ht="12.75" customHeight="1">
      <c r="B16" s="51" t="s">
        <v>158</v>
      </c>
      <c r="C16" s="49">
        <v>4.4922983297285297E-3</v>
      </c>
      <c r="D16" s="45"/>
    </row>
    <row r="17" spans="2:4" ht="12.75" customHeight="1">
      <c r="B17" s="51" t="s">
        <v>159</v>
      </c>
      <c r="C17" s="49">
        <v>1.5510251075273238E-2</v>
      </c>
      <c r="D17" s="45"/>
    </row>
    <row r="18" spans="2:4" ht="12.75" customHeight="1">
      <c r="B18" s="51" t="s">
        <v>160</v>
      </c>
      <c r="C18" s="49">
        <v>1.5904997656192174E-2</v>
      </c>
      <c r="D18" s="45"/>
    </row>
    <row r="19" spans="2:4" ht="12.75" customHeight="1">
      <c r="B19" s="51" t="s">
        <v>161</v>
      </c>
      <c r="C19" s="49">
        <v>2.782963395478507E-2</v>
      </c>
      <c r="D19" s="45"/>
    </row>
    <row r="20" spans="2:4" ht="12.75" customHeight="1">
      <c r="B20" s="51" t="s">
        <v>162</v>
      </c>
      <c r="C20" s="49">
        <v>6.5912399154584411E-2</v>
      </c>
      <c r="D20" s="45"/>
    </row>
    <row r="21" spans="2:4" ht="12.75" customHeight="1">
      <c r="B21" s="51" t="s">
        <v>163</v>
      </c>
      <c r="C21" s="49">
        <v>9.2146599011488764E-2</v>
      </c>
      <c r="D21" s="45"/>
    </row>
    <row r="22" spans="2:4" ht="12.75" customHeight="1">
      <c r="B22" s="51" t="s">
        <v>164</v>
      </c>
      <c r="C22" s="49">
        <v>0.16477585795702196</v>
      </c>
      <c r="D22" s="45"/>
    </row>
    <row r="23" spans="2:4" ht="12.75" customHeight="1">
      <c r="B23" s="51" t="s">
        <v>165</v>
      </c>
      <c r="C23" s="49">
        <v>0.22887694597728561</v>
      </c>
      <c r="D23" s="45"/>
    </row>
    <row r="24" spans="2:4" ht="12.75" customHeight="1">
      <c r="B24" s="51" t="s">
        <v>166</v>
      </c>
      <c r="C24" s="49">
        <v>0.38045963305015751</v>
      </c>
      <c r="D24" s="45"/>
    </row>
    <row r="25" spans="2:4" ht="12.75" customHeight="1">
      <c r="C25" s="51">
        <v>486388</v>
      </c>
    </row>
    <row r="26" spans="2:4" ht="12.75" customHeight="1"/>
    <row r="27" spans="2:4" ht="12.75" customHeight="1"/>
    <row r="28" spans="2:4" ht="12.75" customHeight="1"/>
    <row r="29" spans="2:4" ht="12.75" customHeight="1"/>
    <row r="30" spans="2:4" ht="12.75" customHeight="1"/>
    <row r="31" spans="2:4" ht="12.75" customHeight="1"/>
    <row r="32" spans="2:4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>
      <selection activeCell="A8" sqref="A8"/>
    </sheetView>
  </sheetViews>
  <sheetFormatPr baseColWidth="10" defaultColWidth="14.453125" defaultRowHeight="15" customHeight="1"/>
  <cols>
    <col min="1" max="1" width="13.7265625" customWidth="1"/>
    <col min="2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167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87" t="s">
        <v>339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40" t="s">
        <v>168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/>
    <row r="11" spans="1:26" ht="12.75" customHeight="1"/>
    <row r="12" spans="1:26" ht="12.75" customHeight="1"/>
    <row r="13" spans="1:26" ht="12.75" customHeight="1">
      <c r="A13" s="72" t="s">
        <v>169</v>
      </c>
      <c r="B13" s="72" t="s">
        <v>170</v>
      </c>
    </row>
    <row r="14" spans="1:26" ht="12.75" customHeight="1">
      <c r="A14" s="73" t="s">
        <v>13</v>
      </c>
      <c r="B14" s="45">
        <v>0.128</v>
      </c>
    </row>
    <row r="15" spans="1:26" ht="12.75" customHeight="1">
      <c r="A15" s="74" t="s">
        <v>11</v>
      </c>
      <c r="B15" s="45">
        <v>0.30099999999999999</v>
      </c>
    </row>
    <row r="16" spans="1:26" ht="12.75" customHeight="1">
      <c r="A16" s="73" t="s">
        <v>12</v>
      </c>
      <c r="B16" s="45">
        <v>0.44299999999999995</v>
      </c>
    </row>
    <row r="17" spans="1:2" ht="12.75" customHeight="1">
      <c r="A17" s="74" t="s">
        <v>10</v>
      </c>
      <c r="B17" s="45">
        <v>0.45299999999999996</v>
      </c>
    </row>
    <row r="18" spans="1:2" ht="12.75" customHeight="1">
      <c r="A18" s="73" t="s">
        <v>14</v>
      </c>
      <c r="B18" s="45">
        <v>0.46200000000000002</v>
      </c>
    </row>
    <row r="19" spans="1:2" ht="12.75" customHeight="1">
      <c r="A19" s="74" t="s">
        <v>8</v>
      </c>
      <c r="B19" s="45">
        <v>0.55100000000000005</v>
      </c>
    </row>
    <row r="20" spans="1:2" ht="12.75" customHeight="1">
      <c r="A20" s="73" t="s">
        <v>7</v>
      </c>
      <c r="B20" s="45">
        <v>0.75</v>
      </c>
    </row>
    <row r="21" spans="1:2" ht="12.75" customHeight="1">
      <c r="A21" s="74" t="s">
        <v>9</v>
      </c>
      <c r="B21" s="45">
        <v>0.81900000000000006</v>
      </c>
    </row>
    <row r="22" spans="1:2" ht="12.75" customHeight="1"/>
    <row r="23" spans="1:2" ht="12.75" customHeight="1"/>
    <row r="24" spans="1:2" ht="12.75" customHeight="1"/>
    <row r="25" spans="1:2" ht="12.75" customHeight="1"/>
    <row r="26" spans="1:2" ht="12.75" customHeight="1"/>
    <row r="27" spans="1:2" ht="12.75" customHeight="1"/>
    <row r="28" spans="1:2" ht="12.75" customHeight="1"/>
    <row r="29" spans="1:2" ht="12.75" customHeight="1"/>
    <row r="30" spans="1:2" ht="12.75" customHeight="1"/>
    <row r="31" spans="1:2" ht="12.75" customHeight="1"/>
    <row r="32" spans="1: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pageSetUpPr fitToPage="1"/>
  </sheetPr>
  <dimension ref="A1:Z1000"/>
  <sheetViews>
    <sheetView showGridLines="0" workbookViewId="0"/>
  </sheetViews>
  <sheetFormatPr baseColWidth="10" defaultColWidth="14.453125" defaultRowHeight="15" customHeight="1"/>
  <cols>
    <col min="1" max="1" width="12.08984375" customWidth="1"/>
    <col min="2" max="2" width="52.81640625" customWidth="1"/>
    <col min="3" max="3" width="46.453125" customWidth="1"/>
    <col min="4" max="4" width="13" customWidth="1"/>
    <col min="5" max="5" width="51.453125" customWidth="1"/>
    <col min="6" max="6" width="5.08984375" customWidth="1"/>
    <col min="7" max="7" width="9.453125" customWidth="1"/>
    <col min="8" max="8" width="14.26953125" customWidth="1"/>
    <col min="9" max="9" width="15.08984375" customWidth="1"/>
    <col min="10" max="10" width="166.7265625" customWidth="1"/>
    <col min="11" max="11" width="97.81640625" customWidth="1"/>
    <col min="12" max="26" width="8.26953125" customWidth="1"/>
  </cols>
  <sheetData>
    <row r="1" spans="1:26" ht="27.75" customHeight="1">
      <c r="A1" s="103" t="s">
        <v>171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20.25" customHeight="1">
      <c r="A2" s="72" t="s">
        <v>169</v>
      </c>
      <c r="B2" s="72" t="s">
        <v>172</v>
      </c>
      <c r="C2" s="72" t="s">
        <v>173</v>
      </c>
      <c r="D2" s="72" t="s">
        <v>174</v>
      </c>
      <c r="E2" s="72" t="s">
        <v>175</v>
      </c>
      <c r="F2" s="72" t="s">
        <v>176</v>
      </c>
      <c r="G2" s="72" t="s">
        <v>170</v>
      </c>
      <c r="H2" s="72" t="s">
        <v>177</v>
      </c>
      <c r="I2" s="72" t="s">
        <v>178</v>
      </c>
      <c r="J2" s="72" t="s">
        <v>179</v>
      </c>
      <c r="K2" s="72" t="s">
        <v>180</v>
      </c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20.25" hidden="1" customHeight="1">
      <c r="A3" s="75" t="s">
        <v>12</v>
      </c>
      <c r="B3" s="76" t="s">
        <v>181</v>
      </c>
      <c r="C3" s="77" t="s">
        <v>182</v>
      </c>
      <c r="D3" s="77" t="s">
        <v>183</v>
      </c>
      <c r="E3" s="77" t="s">
        <v>184</v>
      </c>
      <c r="F3" s="78">
        <v>2011</v>
      </c>
      <c r="G3" s="77" t="s">
        <v>185</v>
      </c>
      <c r="H3" s="79"/>
      <c r="I3" s="79"/>
      <c r="J3" s="77" t="s">
        <v>186</v>
      </c>
      <c r="K3" s="77" t="s">
        <v>187</v>
      </c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hidden="1" customHeight="1">
      <c r="A4" s="74" t="s">
        <v>12</v>
      </c>
      <c r="B4" s="80" t="s">
        <v>181</v>
      </c>
      <c r="C4" s="81" t="s">
        <v>182</v>
      </c>
      <c r="D4" s="81" t="s">
        <v>188</v>
      </c>
      <c r="E4" s="81" t="s">
        <v>184</v>
      </c>
      <c r="F4" s="82">
        <v>2011</v>
      </c>
      <c r="G4" s="81" t="s">
        <v>189</v>
      </c>
      <c r="H4" s="83"/>
      <c r="I4" s="83"/>
      <c r="J4" s="81" t="s">
        <v>186</v>
      </c>
      <c r="K4" s="81" t="s">
        <v>187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hidden="1" customHeight="1">
      <c r="A5" s="74" t="s">
        <v>12</v>
      </c>
      <c r="B5" s="80" t="s">
        <v>181</v>
      </c>
      <c r="C5" s="81" t="s">
        <v>182</v>
      </c>
      <c r="D5" s="81" t="s">
        <v>190</v>
      </c>
      <c r="E5" s="81" t="s">
        <v>184</v>
      </c>
      <c r="F5" s="82">
        <v>2011</v>
      </c>
      <c r="G5" s="81" t="s">
        <v>191</v>
      </c>
      <c r="H5" s="83"/>
      <c r="I5" s="83"/>
      <c r="J5" s="81" t="s">
        <v>186</v>
      </c>
      <c r="K5" s="81" t="s">
        <v>187</v>
      </c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hidden="1" customHeight="1">
      <c r="A6" s="74" t="s">
        <v>12</v>
      </c>
      <c r="B6" s="80" t="s">
        <v>181</v>
      </c>
      <c r="C6" s="81" t="s">
        <v>182</v>
      </c>
      <c r="D6" s="81" t="s">
        <v>183</v>
      </c>
      <c r="E6" s="81" t="s">
        <v>184</v>
      </c>
      <c r="F6" s="82">
        <v>2012</v>
      </c>
      <c r="G6" s="82">
        <v>51</v>
      </c>
      <c r="H6" s="83"/>
      <c r="I6" s="83"/>
      <c r="J6" s="81" t="s">
        <v>186</v>
      </c>
      <c r="K6" s="81" t="s">
        <v>187</v>
      </c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hidden="1" customHeight="1">
      <c r="A7" s="74" t="s">
        <v>12</v>
      </c>
      <c r="B7" s="80" t="s">
        <v>181</v>
      </c>
      <c r="C7" s="81" t="s">
        <v>182</v>
      </c>
      <c r="D7" s="81" t="s">
        <v>188</v>
      </c>
      <c r="E7" s="81" t="s">
        <v>184</v>
      </c>
      <c r="F7" s="82">
        <v>2012</v>
      </c>
      <c r="G7" s="81" t="s">
        <v>192</v>
      </c>
      <c r="H7" s="83"/>
      <c r="I7" s="83"/>
      <c r="J7" s="81" t="s">
        <v>186</v>
      </c>
      <c r="K7" s="81" t="s">
        <v>187</v>
      </c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hidden="1" customHeight="1">
      <c r="A8" s="74" t="s">
        <v>12</v>
      </c>
      <c r="B8" s="80" t="s">
        <v>181</v>
      </c>
      <c r="C8" s="81" t="s">
        <v>182</v>
      </c>
      <c r="D8" s="81" t="s">
        <v>190</v>
      </c>
      <c r="E8" s="81" t="s">
        <v>184</v>
      </c>
      <c r="F8" s="82">
        <v>2012</v>
      </c>
      <c r="G8" s="81" t="s">
        <v>193</v>
      </c>
      <c r="H8" s="83"/>
      <c r="I8" s="83"/>
      <c r="J8" s="81" t="s">
        <v>186</v>
      </c>
      <c r="K8" s="81" t="s">
        <v>187</v>
      </c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hidden="1" customHeight="1">
      <c r="A9" s="74" t="s">
        <v>12</v>
      </c>
      <c r="B9" s="80" t="s">
        <v>181</v>
      </c>
      <c r="C9" s="81" t="s">
        <v>182</v>
      </c>
      <c r="D9" s="81" t="s">
        <v>183</v>
      </c>
      <c r="E9" s="81" t="s">
        <v>184</v>
      </c>
      <c r="F9" s="82">
        <v>2013</v>
      </c>
      <c r="G9" s="81" t="s">
        <v>194</v>
      </c>
      <c r="H9" s="83"/>
      <c r="I9" s="83"/>
      <c r="J9" s="81" t="s">
        <v>186</v>
      </c>
      <c r="K9" s="81" t="s">
        <v>187</v>
      </c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hidden="1" customHeight="1">
      <c r="A10" s="74" t="s">
        <v>12</v>
      </c>
      <c r="B10" s="80" t="s">
        <v>181</v>
      </c>
      <c r="C10" s="81" t="s">
        <v>182</v>
      </c>
      <c r="D10" s="81" t="s">
        <v>188</v>
      </c>
      <c r="E10" s="81" t="s">
        <v>184</v>
      </c>
      <c r="F10" s="82">
        <v>2013</v>
      </c>
      <c r="G10" s="81" t="s">
        <v>189</v>
      </c>
      <c r="H10" s="83"/>
      <c r="I10" s="83"/>
      <c r="J10" s="81" t="s">
        <v>186</v>
      </c>
      <c r="K10" s="81" t="s">
        <v>187</v>
      </c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hidden="1" customHeight="1">
      <c r="A11" s="74" t="s">
        <v>12</v>
      </c>
      <c r="B11" s="80" t="s">
        <v>181</v>
      </c>
      <c r="C11" s="81" t="s">
        <v>182</v>
      </c>
      <c r="D11" s="81" t="s">
        <v>190</v>
      </c>
      <c r="E11" s="81" t="s">
        <v>184</v>
      </c>
      <c r="F11" s="82">
        <v>2013</v>
      </c>
      <c r="G11" s="81" t="s">
        <v>195</v>
      </c>
      <c r="H11" s="83"/>
      <c r="I11" s="83"/>
      <c r="J11" s="81" t="s">
        <v>186</v>
      </c>
      <c r="K11" s="81" t="s">
        <v>187</v>
      </c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hidden="1" customHeight="1">
      <c r="A12" s="74" t="s">
        <v>12</v>
      </c>
      <c r="B12" s="80" t="s">
        <v>181</v>
      </c>
      <c r="C12" s="81" t="s">
        <v>182</v>
      </c>
      <c r="D12" s="81" t="s">
        <v>183</v>
      </c>
      <c r="E12" s="81" t="s">
        <v>184</v>
      </c>
      <c r="F12" s="82">
        <v>2014</v>
      </c>
      <c r="G12" s="81" t="s">
        <v>196</v>
      </c>
      <c r="H12" s="83"/>
      <c r="I12" s="83"/>
      <c r="J12" s="81" t="s">
        <v>186</v>
      </c>
      <c r="K12" s="81" t="s">
        <v>187</v>
      </c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hidden="1" customHeight="1">
      <c r="A13" s="74" t="s">
        <v>12</v>
      </c>
      <c r="B13" s="80" t="s">
        <v>181</v>
      </c>
      <c r="C13" s="81" t="s">
        <v>182</v>
      </c>
      <c r="D13" s="81" t="s">
        <v>188</v>
      </c>
      <c r="E13" s="81" t="s">
        <v>184</v>
      </c>
      <c r="F13" s="82">
        <v>2014</v>
      </c>
      <c r="G13" s="81" t="s">
        <v>197</v>
      </c>
      <c r="H13" s="83"/>
      <c r="I13" s="83"/>
      <c r="J13" s="81" t="s">
        <v>186</v>
      </c>
      <c r="K13" s="81" t="s">
        <v>187</v>
      </c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hidden="1" customHeight="1">
      <c r="A14" s="74" t="s">
        <v>12</v>
      </c>
      <c r="B14" s="80" t="s">
        <v>181</v>
      </c>
      <c r="C14" s="81" t="s">
        <v>182</v>
      </c>
      <c r="D14" s="81" t="s">
        <v>190</v>
      </c>
      <c r="E14" s="81" t="s">
        <v>184</v>
      </c>
      <c r="F14" s="82">
        <v>2014</v>
      </c>
      <c r="G14" s="81" t="s">
        <v>198</v>
      </c>
      <c r="H14" s="83"/>
      <c r="I14" s="83"/>
      <c r="J14" s="81" t="s">
        <v>186</v>
      </c>
      <c r="K14" s="81" t="s">
        <v>187</v>
      </c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hidden="1" customHeight="1">
      <c r="A15" s="74" t="s">
        <v>12</v>
      </c>
      <c r="B15" s="80" t="s">
        <v>181</v>
      </c>
      <c r="C15" s="81" t="s">
        <v>182</v>
      </c>
      <c r="D15" s="81" t="s">
        <v>183</v>
      </c>
      <c r="E15" s="81" t="s">
        <v>184</v>
      </c>
      <c r="F15" s="82">
        <v>2017</v>
      </c>
      <c r="G15" s="81" t="s">
        <v>192</v>
      </c>
      <c r="H15" s="83"/>
      <c r="I15" s="83"/>
      <c r="J15" s="83"/>
      <c r="K15" s="81" t="s">
        <v>187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hidden="1" customHeight="1">
      <c r="A16" s="74" t="s">
        <v>12</v>
      </c>
      <c r="B16" s="80" t="s">
        <v>181</v>
      </c>
      <c r="C16" s="81" t="s">
        <v>182</v>
      </c>
      <c r="D16" s="81" t="s">
        <v>188</v>
      </c>
      <c r="E16" s="81" t="s">
        <v>184</v>
      </c>
      <c r="F16" s="82">
        <v>2017</v>
      </c>
      <c r="G16" s="81" t="s">
        <v>199</v>
      </c>
      <c r="H16" s="83"/>
      <c r="I16" s="83"/>
      <c r="J16" s="83"/>
      <c r="K16" s="81" t="s">
        <v>187</v>
      </c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hidden="1" customHeight="1">
      <c r="A17" s="74" t="s">
        <v>12</v>
      </c>
      <c r="B17" s="80" t="s">
        <v>181</v>
      </c>
      <c r="C17" s="81" t="s">
        <v>182</v>
      </c>
      <c r="D17" s="81" t="s">
        <v>190</v>
      </c>
      <c r="E17" s="81" t="s">
        <v>184</v>
      </c>
      <c r="F17" s="82">
        <v>2017</v>
      </c>
      <c r="G17" s="81" t="s">
        <v>200</v>
      </c>
      <c r="H17" s="83"/>
      <c r="I17" s="83"/>
      <c r="J17" s="83"/>
      <c r="K17" s="81" t="s">
        <v>187</v>
      </c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hidden="1" customHeight="1">
      <c r="A18" s="74" t="s">
        <v>12</v>
      </c>
      <c r="B18" s="80" t="s">
        <v>181</v>
      </c>
      <c r="C18" s="81" t="s">
        <v>182</v>
      </c>
      <c r="D18" s="81" t="s">
        <v>183</v>
      </c>
      <c r="E18" s="81" t="s">
        <v>184</v>
      </c>
      <c r="F18" s="82">
        <v>2018</v>
      </c>
      <c r="G18" s="81" t="s">
        <v>185</v>
      </c>
      <c r="H18" s="83"/>
      <c r="I18" s="83"/>
      <c r="J18" s="83"/>
      <c r="K18" s="81" t="s">
        <v>187</v>
      </c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hidden="1" customHeight="1">
      <c r="A19" s="74" t="s">
        <v>12</v>
      </c>
      <c r="B19" s="80" t="s">
        <v>181</v>
      </c>
      <c r="C19" s="81" t="s">
        <v>182</v>
      </c>
      <c r="D19" s="81" t="s">
        <v>188</v>
      </c>
      <c r="E19" s="81" t="s">
        <v>184</v>
      </c>
      <c r="F19" s="82">
        <v>2018</v>
      </c>
      <c r="G19" s="81" t="s">
        <v>198</v>
      </c>
      <c r="H19" s="83"/>
      <c r="I19" s="83"/>
      <c r="J19" s="83"/>
      <c r="K19" s="81" t="s">
        <v>187</v>
      </c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hidden="1" customHeight="1">
      <c r="A20" s="74" t="s">
        <v>12</v>
      </c>
      <c r="B20" s="80" t="s">
        <v>181</v>
      </c>
      <c r="C20" s="81" t="s">
        <v>182</v>
      </c>
      <c r="D20" s="81" t="s">
        <v>190</v>
      </c>
      <c r="E20" s="81" t="s">
        <v>184</v>
      </c>
      <c r="F20" s="82">
        <v>2018</v>
      </c>
      <c r="G20" s="81" t="s">
        <v>201</v>
      </c>
      <c r="H20" s="83"/>
      <c r="I20" s="83"/>
      <c r="J20" s="83"/>
      <c r="K20" s="81" t="s">
        <v>187</v>
      </c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hidden="1" customHeight="1">
      <c r="A21" s="74" t="s">
        <v>12</v>
      </c>
      <c r="B21" s="80" t="s">
        <v>181</v>
      </c>
      <c r="C21" s="81" t="s">
        <v>182</v>
      </c>
      <c r="D21" s="81" t="s">
        <v>183</v>
      </c>
      <c r="E21" s="81" t="s">
        <v>184</v>
      </c>
      <c r="F21" s="82">
        <v>2019</v>
      </c>
      <c r="G21" s="81" t="s">
        <v>202</v>
      </c>
      <c r="H21" s="83"/>
      <c r="I21" s="83"/>
      <c r="J21" s="83"/>
      <c r="K21" s="81" t="s">
        <v>187</v>
      </c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hidden="1" customHeight="1">
      <c r="A22" s="74" t="s">
        <v>12</v>
      </c>
      <c r="B22" s="80" t="s">
        <v>181</v>
      </c>
      <c r="C22" s="81" t="s">
        <v>182</v>
      </c>
      <c r="D22" s="81" t="s">
        <v>188</v>
      </c>
      <c r="E22" s="81" t="s">
        <v>184</v>
      </c>
      <c r="F22" s="82">
        <v>2019</v>
      </c>
      <c r="G22" s="81" t="s">
        <v>203</v>
      </c>
      <c r="H22" s="83"/>
      <c r="I22" s="83"/>
      <c r="J22" s="83"/>
      <c r="K22" s="81" t="s">
        <v>187</v>
      </c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hidden="1" customHeight="1">
      <c r="A23" s="74" t="s">
        <v>12</v>
      </c>
      <c r="B23" s="80" t="s">
        <v>181</v>
      </c>
      <c r="C23" s="81" t="s">
        <v>182</v>
      </c>
      <c r="D23" s="81" t="s">
        <v>190</v>
      </c>
      <c r="E23" s="81" t="s">
        <v>184</v>
      </c>
      <c r="F23" s="82">
        <v>2019</v>
      </c>
      <c r="G23" s="81" t="s">
        <v>204</v>
      </c>
      <c r="H23" s="83"/>
      <c r="I23" s="83"/>
      <c r="J23" s="83"/>
      <c r="K23" s="81" t="s">
        <v>187</v>
      </c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hidden="1" customHeight="1">
      <c r="A24" s="74" t="s">
        <v>12</v>
      </c>
      <c r="B24" s="80" t="s">
        <v>181</v>
      </c>
      <c r="C24" s="81" t="s">
        <v>182</v>
      </c>
      <c r="D24" s="81" t="s">
        <v>183</v>
      </c>
      <c r="E24" s="81" t="s">
        <v>184</v>
      </c>
      <c r="F24" s="82">
        <v>2020</v>
      </c>
      <c r="G24" s="81" t="s">
        <v>205</v>
      </c>
      <c r="H24" s="83"/>
      <c r="I24" s="83"/>
      <c r="J24" s="83"/>
      <c r="K24" s="81" t="s">
        <v>187</v>
      </c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hidden="1" customHeight="1">
      <c r="A25" s="74" t="s">
        <v>12</v>
      </c>
      <c r="B25" s="80" t="s">
        <v>181</v>
      </c>
      <c r="C25" s="81" t="s">
        <v>182</v>
      </c>
      <c r="D25" s="81" t="s">
        <v>188</v>
      </c>
      <c r="E25" s="81" t="s">
        <v>184</v>
      </c>
      <c r="F25" s="82">
        <v>2020</v>
      </c>
      <c r="G25" s="81" t="s">
        <v>200</v>
      </c>
      <c r="H25" s="83"/>
      <c r="I25" s="83"/>
      <c r="J25" s="83"/>
      <c r="K25" s="81" t="s">
        <v>187</v>
      </c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hidden="1" customHeight="1">
      <c r="A26" s="74" t="s">
        <v>12</v>
      </c>
      <c r="B26" s="80" t="s">
        <v>181</v>
      </c>
      <c r="C26" s="81" t="s">
        <v>182</v>
      </c>
      <c r="D26" s="81" t="s">
        <v>190</v>
      </c>
      <c r="E26" s="81" t="s">
        <v>184</v>
      </c>
      <c r="F26" s="82">
        <v>2020</v>
      </c>
      <c r="G26" s="81" t="s">
        <v>206</v>
      </c>
      <c r="H26" s="83"/>
      <c r="I26" s="83"/>
      <c r="J26" s="83"/>
      <c r="K26" s="81" t="s">
        <v>187</v>
      </c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hidden="1" customHeight="1">
      <c r="A27" s="74" t="s">
        <v>10</v>
      </c>
      <c r="B27" s="80" t="s">
        <v>181</v>
      </c>
      <c r="C27" s="81" t="s">
        <v>207</v>
      </c>
      <c r="D27" s="81" t="s">
        <v>183</v>
      </c>
      <c r="E27" s="81" t="s">
        <v>184</v>
      </c>
      <c r="F27" s="82">
        <v>2016</v>
      </c>
      <c r="G27" s="82">
        <v>37</v>
      </c>
      <c r="H27" s="83"/>
      <c r="I27" s="83"/>
      <c r="J27" s="83"/>
      <c r="K27" s="81" t="s">
        <v>208</v>
      </c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hidden="1" customHeight="1">
      <c r="A28" s="74" t="s">
        <v>10</v>
      </c>
      <c r="B28" s="80" t="s">
        <v>181</v>
      </c>
      <c r="C28" s="81" t="s">
        <v>207</v>
      </c>
      <c r="D28" s="81" t="s">
        <v>188</v>
      </c>
      <c r="E28" s="81" t="s">
        <v>184</v>
      </c>
      <c r="F28" s="82">
        <v>2016</v>
      </c>
      <c r="G28" s="81" t="s">
        <v>209</v>
      </c>
      <c r="H28" s="83"/>
      <c r="I28" s="83"/>
      <c r="J28" s="83"/>
      <c r="K28" s="81" t="s">
        <v>208</v>
      </c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hidden="1" customHeight="1">
      <c r="A29" s="74" t="s">
        <v>10</v>
      </c>
      <c r="B29" s="80" t="s">
        <v>181</v>
      </c>
      <c r="C29" s="81" t="s">
        <v>207</v>
      </c>
      <c r="D29" s="81" t="s">
        <v>190</v>
      </c>
      <c r="E29" s="81" t="s">
        <v>184</v>
      </c>
      <c r="F29" s="82">
        <v>2016</v>
      </c>
      <c r="G29" s="81" t="s">
        <v>210</v>
      </c>
      <c r="H29" s="83"/>
      <c r="I29" s="83"/>
      <c r="J29" s="83"/>
      <c r="K29" s="81" t="s">
        <v>208</v>
      </c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hidden="1" customHeight="1">
      <c r="A30" s="74" t="s">
        <v>10</v>
      </c>
      <c r="B30" s="80" t="s">
        <v>181</v>
      </c>
      <c r="C30" s="81" t="s">
        <v>207</v>
      </c>
      <c r="D30" s="81" t="s">
        <v>183</v>
      </c>
      <c r="E30" s="81" t="s">
        <v>184</v>
      </c>
      <c r="F30" s="82">
        <v>2017</v>
      </c>
      <c r="G30" s="81" t="s">
        <v>191</v>
      </c>
      <c r="H30" s="83"/>
      <c r="I30" s="83"/>
      <c r="J30" s="83"/>
      <c r="K30" s="81" t="s">
        <v>208</v>
      </c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hidden="1" customHeight="1">
      <c r="A31" s="74" t="s">
        <v>10</v>
      </c>
      <c r="B31" s="80" t="s">
        <v>181</v>
      </c>
      <c r="C31" s="81" t="s">
        <v>207</v>
      </c>
      <c r="D31" s="81" t="s">
        <v>188</v>
      </c>
      <c r="E31" s="81" t="s">
        <v>184</v>
      </c>
      <c r="F31" s="82">
        <v>2017</v>
      </c>
      <c r="G31" s="81" t="s">
        <v>211</v>
      </c>
      <c r="H31" s="83"/>
      <c r="I31" s="83"/>
      <c r="J31" s="83"/>
      <c r="K31" s="81" t="s">
        <v>208</v>
      </c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hidden="1" customHeight="1">
      <c r="A32" s="74" t="s">
        <v>10</v>
      </c>
      <c r="B32" s="80" t="s">
        <v>181</v>
      </c>
      <c r="C32" s="81" t="s">
        <v>207</v>
      </c>
      <c r="D32" s="81" t="s">
        <v>190</v>
      </c>
      <c r="E32" s="81" t="s">
        <v>184</v>
      </c>
      <c r="F32" s="82">
        <v>2017</v>
      </c>
      <c r="G32" s="81" t="s">
        <v>212</v>
      </c>
      <c r="H32" s="83"/>
      <c r="I32" s="83"/>
      <c r="J32" s="83"/>
      <c r="K32" s="81" t="s">
        <v>208</v>
      </c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hidden="1" customHeight="1">
      <c r="A33" s="74" t="s">
        <v>10</v>
      </c>
      <c r="B33" s="80" t="s">
        <v>181</v>
      </c>
      <c r="C33" s="81" t="s">
        <v>207</v>
      </c>
      <c r="D33" s="81" t="s">
        <v>183</v>
      </c>
      <c r="E33" s="81" t="s">
        <v>184</v>
      </c>
      <c r="F33" s="82">
        <v>2018</v>
      </c>
      <c r="G33" s="81" t="s">
        <v>213</v>
      </c>
      <c r="H33" s="83"/>
      <c r="I33" s="83"/>
      <c r="J33" s="83"/>
      <c r="K33" s="81" t="s">
        <v>208</v>
      </c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hidden="1" customHeight="1">
      <c r="A34" s="74" t="s">
        <v>10</v>
      </c>
      <c r="B34" s="80" t="s">
        <v>181</v>
      </c>
      <c r="C34" s="81" t="s">
        <v>207</v>
      </c>
      <c r="D34" s="81" t="s">
        <v>188</v>
      </c>
      <c r="E34" s="81" t="s">
        <v>184</v>
      </c>
      <c r="F34" s="82">
        <v>2018</v>
      </c>
      <c r="G34" s="82">
        <v>45</v>
      </c>
      <c r="H34" s="83"/>
      <c r="I34" s="83"/>
      <c r="J34" s="83"/>
      <c r="K34" s="81" t="s">
        <v>208</v>
      </c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9.5" hidden="1" customHeight="1">
      <c r="A35" s="74" t="s">
        <v>10</v>
      </c>
      <c r="B35" s="80" t="s">
        <v>181</v>
      </c>
      <c r="C35" s="81" t="s">
        <v>207</v>
      </c>
      <c r="D35" s="81" t="s">
        <v>190</v>
      </c>
      <c r="E35" s="81" t="s">
        <v>184</v>
      </c>
      <c r="F35" s="82">
        <v>2018</v>
      </c>
      <c r="G35" s="82">
        <v>25</v>
      </c>
      <c r="H35" s="83"/>
      <c r="I35" s="83"/>
      <c r="J35" s="83"/>
      <c r="K35" s="81" t="s">
        <v>208</v>
      </c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hidden="1" customHeight="1">
      <c r="A36" s="74" t="s">
        <v>10</v>
      </c>
      <c r="B36" s="80" t="s">
        <v>181</v>
      </c>
      <c r="C36" s="81" t="s">
        <v>207</v>
      </c>
      <c r="D36" s="81" t="s">
        <v>183</v>
      </c>
      <c r="E36" s="81" t="s">
        <v>184</v>
      </c>
      <c r="F36" s="82">
        <v>2019</v>
      </c>
      <c r="G36" s="81" t="s">
        <v>214</v>
      </c>
      <c r="H36" s="83"/>
      <c r="I36" s="83"/>
      <c r="J36" s="83"/>
      <c r="K36" s="81" t="s">
        <v>208</v>
      </c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hidden="1" customHeight="1">
      <c r="A37" s="74" t="s">
        <v>10</v>
      </c>
      <c r="B37" s="80" t="s">
        <v>181</v>
      </c>
      <c r="C37" s="81" t="s">
        <v>207</v>
      </c>
      <c r="D37" s="81" t="s">
        <v>188</v>
      </c>
      <c r="E37" s="81" t="s">
        <v>184</v>
      </c>
      <c r="F37" s="82">
        <v>2019</v>
      </c>
      <c r="G37" s="81" t="s">
        <v>215</v>
      </c>
      <c r="H37" s="83"/>
      <c r="I37" s="83"/>
      <c r="J37" s="83"/>
      <c r="K37" s="81" t="s">
        <v>208</v>
      </c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hidden="1" customHeight="1">
      <c r="A38" s="74" t="s">
        <v>10</v>
      </c>
      <c r="B38" s="80" t="s">
        <v>181</v>
      </c>
      <c r="C38" s="81" t="s">
        <v>207</v>
      </c>
      <c r="D38" s="81" t="s">
        <v>190</v>
      </c>
      <c r="E38" s="81" t="s">
        <v>184</v>
      </c>
      <c r="F38" s="82">
        <v>2019</v>
      </c>
      <c r="G38" s="81" t="s">
        <v>216</v>
      </c>
      <c r="H38" s="83"/>
      <c r="I38" s="83"/>
      <c r="J38" s="83"/>
      <c r="K38" s="81" t="s">
        <v>208</v>
      </c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hidden="1" customHeight="1">
      <c r="A39" s="74" t="s">
        <v>10</v>
      </c>
      <c r="B39" s="80" t="s">
        <v>181</v>
      </c>
      <c r="C39" s="81" t="s">
        <v>207</v>
      </c>
      <c r="D39" s="81" t="s">
        <v>183</v>
      </c>
      <c r="E39" s="81" t="s">
        <v>184</v>
      </c>
      <c r="F39" s="82">
        <v>2020</v>
      </c>
      <c r="G39" s="82">
        <v>45</v>
      </c>
      <c r="H39" s="83"/>
      <c r="I39" s="83"/>
      <c r="J39" s="83"/>
      <c r="K39" s="81" t="s">
        <v>208</v>
      </c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hidden="1" customHeight="1">
      <c r="A40" s="74" t="s">
        <v>10</v>
      </c>
      <c r="B40" s="80" t="s">
        <v>181</v>
      </c>
      <c r="C40" s="81" t="s">
        <v>207</v>
      </c>
      <c r="D40" s="81" t="s">
        <v>188</v>
      </c>
      <c r="E40" s="81" t="s">
        <v>184</v>
      </c>
      <c r="F40" s="82">
        <v>2020</v>
      </c>
      <c r="G40" s="81" t="s">
        <v>217</v>
      </c>
      <c r="H40" s="83"/>
      <c r="I40" s="83"/>
      <c r="J40" s="83"/>
      <c r="K40" s="81" t="s">
        <v>208</v>
      </c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hidden="1" customHeight="1">
      <c r="A41" s="74" t="s">
        <v>10</v>
      </c>
      <c r="B41" s="80" t="s">
        <v>181</v>
      </c>
      <c r="C41" s="81" t="s">
        <v>207</v>
      </c>
      <c r="D41" s="81" t="s">
        <v>190</v>
      </c>
      <c r="E41" s="81" t="s">
        <v>184</v>
      </c>
      <c r="F41" s="82">
        <v>2020</v>
      </c>
      <c r="G41" s="81" t="s">
        <v>218</v>
      </c>
      <c r="H41" s="83"/>
      <c r="I41" s="83"/>
      <c r="J41" s="83"/>
      <c r="K41" s="81" t="s">
        <v>208</v>
      </c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hidden="1" customHeight="1">
      <c r="A42" s="74" t="s">
        <v>10</v>
      </c>
      <c r="B42" s="80" t="s">
        <v>181</v>
      </c>
      <c r="C42" s="81" t="s">
        <v>207</v>
      </c>
      <c r="D42" s="81" t="s">
        <v>183</v>
      </c>
      <c r="E42" s="81" t="s">
        <v>184</v>
      </c>
      <c r="F42" s="82">
        <v>2021</v>
      </c>
      <c r="G42" s="81" t="s">
        <v>200</v>
      </c>
      <c r="H42" s="83"/>
      <c r="I42" s="83"/>
      <c r="J42" s="83"/>
      <c r="K42" s="81" t="s">
        <v>208</v>
      </c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hidden="1" customHeight="1">
      <c r="A43" s="74" t="s">
        <v>10</v>
      </c>
      <c r="B43" s="80" t="s">
        <v>181</v>
      </c>
      <c r="C43" s="81" t="s">
        <v>207</v>
      </c>
      <c r="D43" s="81" t="s">
        <v>188</v>
      </c>
      <c r="E43" s="81" t="s">
        <v>184</v>
      </c>
      <c r="F43" s="82">
        <v>2021</v>
      </c>
      <c r="G43" s="82">
        <v>48</v>
      </c>
      <c r="H43" s="83"/>
      <c r="I43" s="83"/>
      <c r="J43" s="83"/>
      <c r="K43" s="81" t="s">
        <v>208</v>
      </c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hidden="1" customHeight="1">
      <c r="A44" s="74" t="s">
        <v>10</v>
      </c>
      <c r="B44" s="80" t="s">
        <v>181</v>
      </c>
      <c r="C44" s="81" t="s">
        <v>207</v>
      </c>
      <c r="D44" s="81" t="s">
        <v>190</v>
      </c>
      <c r="E44" s="81" t="s">
        <v>184</v>
      </c>
      <c r="F44" s="82">
        <v>2021</v>
      </c>
      <c r="G44" s="81" t="s">
        <v>219</v>
      </c>
      <c r="H44" s="83"/>
      <c r="I44" s="83"/>
      <c r="J44" s="83"/>
      <c r="K44" s="81" t="s">
        <v>208</v>
      </c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hidden="1" customHeight="1">
      <c r="A45" s="74" t="s">
        <v>11</v>
      </c>
      <c r="B45" s="80" t="s">
        <v>181</v>
      </c>
      <c r="C45" s="81" t="s">
        <v>220</v>
      </c>
      <c r="D45" s="81" t="s">
        <v>183</v>
      </c>
      <c r="E45" s="81" t="s">
        <v>184</v>
      </c>
      <c r="F45" s="82">
        <v>2018</v>
      </c>
      <c r="G45" s="81" t="s">
        <v>221</v>
      </c>
      <c r="H45" s="83"/>
      <c r="I45" s="83"/>
      <c r="J45" s="83"/>
      <c r="K45" s="81" t="s">
        <v>208</v>
      </c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hidden="1" customHeight="1">
      <c r="A46" s="74" t="s">
        <v>11</v>
      </c>
      <c r="B46" s="80" t="s">
        <v>181</v>
      </c>
      <c r="C46" s="81" t="s">
        <v>220</v>
      </c>
      <c r="D46" s="81" t="s">
        <v>188</v>
      </c>
      <c r="E46" s="81" t="s">
        <v>184</v>
      </c>
      <c r="F46" s="82">
        <v>2018</v>
      </c>
      <c r="G46" s="81" t="s">
        <v>222</v>
      </c>
      <c r="H46" s="83"/>
      <c r="I46" s="83"/>
      <c r="J46" s="83"/>
      <c r="K46" s="81" t="s">
        <v>208</v>
      </c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hidden="1" customHeight="1">
      <c r="A47" s="74" t="s">
        <v>11</v>
      </c>
      <c r="B47" s="80" t="s">
        <v>181</v>
      </c>
      <c r="C47" s="81" t="s">
        <v>220</v>
      </c>
      <c r="D47" s="81" t="s">
        <v>190</v>
      </c>
      <c r="E47" s="81" t="s">
        <v>184</v>
      </c>
      <c r="F47" s="82">
        <v>2018</v>
      </c>
      <c r="G47" s="81" t="s">
        <v>210</v>
      </c>
      <c r="H47" s="83"/>
      <c r="I47" s="83"/>
      <c r="J47" s="83"/>
      <c r="K47" s="81" t="s">
        <v>208</v>
      </c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hidden="1" customHeight="1">
      <c r="A48" s="74" t="s">
        <v>11</v>
      </c>
      <c r="B48" s="80" t="s">
        <v>181</v>
      </c>
      <c r="C48" s="81" t="s">
        <v>220</v>
      </c>
      <c r="D48" s="81" t="s">
        <v>183</v>
      </c>
      <c r="E48" s="81" t="s">
        <v>184</v>
      </c>
      <c r="F48" s="82">
        <v>2019</v>
      </c>
      <c r="G48" s="81" t="s">
        <v>223</v>
      </c>
      <c r="H48" s="83"/>
      <c r="I48" s="83"/>
      <c r="J48" s="83"/>
      <c r="K48" s="81" t="s">
        <v>208</v>
      </c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hidden="1" customHeight="1">
      <c r="A49" s="74" t="s">
        <v>11</v>
      </c>
      <c r="B49" s="80" t="s">
        <v>181</v>
      </c>
      <c r="C49" s="81" t="s">
        <v>220</v>
      </c>
      <c r="D49" s="81" t="s">
        <v>188</v>
      </c>
      <c r="E49" s="81" t="s">
        <v>184</v>
      </c>
      <c r="F49" s="82">
        <v>2019</v>
      </c>
      <c r="G49" s="82">
        <v>35</v>
      </c>
      <c r="H49" s="83"/>
      <c r="I49" s="83"/>
      <c r="J49" s="83"/>
      <c r="K49" s="81" t="s">
        <v>208</v>
      </c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hidden="1" customHeight="1">
      <c r="A50" s="74" t="s">
        <v>11</v>
      </c>
      <c r="B50" s="80" t="s">
        <v>181</v>
      </c>
      <c r="C50" s="81" t="s">
        <v>220</v>
      </c>
      <c r="D50" s="81" t="s">
        <v>190</v>
      </c>
      <c r="E50" s="81" t="s">
        <v>184</v>
      </c>
      <c r="F50" s="82">
        <v>2019</v>
      </c>
      <c r="G50" s="81" t="s">
        <v>224</v>
      </c>
      <c r="H50" s="83"/>
      <c r="I50" s="83"/>
      <c r="J50" s="83"/>
      <c r="K50" s="81" t="s">
        <v>208</v>
      </c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hidden="1" customHeight="1">
      <c r="A51" s="74" t="s">
        <v>11</v>
      </c>
      <c r="B51" s="80" t="s">
        <v>181</v>
      </c>
      <c r="C51" s="81" t="s">
        <v>220</v>
      </c>
      <c r="D51" s="81" t="s">
        <v>183</v>
      </c>
      <c r="E51" s="81" t="s">
        <v>184</v>
      </c>
      <c r="F51" s="82">
        <v>2020</v>
      </c>
      <c r="G51" s="81" t="s">
        <v>225</v>
      </c>
      <c r="H51" s="81" t="s">
        <v>226</v>
      </c>
      <c r="I51" s="83"/>
      <c r="J51" s="81" t="s">
        <v>227</v>
      </c>
      <c r="K51" s="81" t="s">
        <v>208</v>
      </c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hidden="1" customHeight="1">
      <c r="A52" s="74" t="s">
        <v>11</v>
      </c>
      <c r="B52" s="80" t="s">
        <v>181</v>
      </c>
      <c r="C52" s="81" t="s">
        <v>220</v>
      </c>
      <c r="D52" s="81" t="s">
        <v>188</v>
      </c>
      <c r="E52" s="81" t="s">
        <v>184</v>
      </c>
      <c r="F52" s="82">
        <v>2020</v>
      </c>
      <c r="G52" s="81" t="s">
        <v>228</v>
      </c>
      <c r="H52" s="81" t="s">
        <v>226</v>
      </c>
      <c r="I52" s="83"/>
      <c r="J52" s="81" t="s">
        <v>227</v>
      </c>
      <c r="K52" s="81" t="s">
        <v>208</v>
      </c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hidden="1" customHeight="1">
      <c r="A53" s="74" t="s">
        <v>11</v>
      </c>
      <c r="B53" s="80" t="s">
        <v>181</v>
      </c>
      <c r="C53" s="81" t="s">
        <v>220</v>
      </c>
      <c r="D53" s="81" t="s">
        <v>190</v>
      </c>
      <c r="E53" s="81" t="s">
        <v>184</v>
      </c>
      <c r="F53" s="82">
        <v>2020</v>
      </c>
      <c r="G53" s="81" t="s">
        <v>229</v>
      </c>
      <c r="H53" s="81" t="s">
        <v>226</v>
      </c>
      <c r="I53" s="83"/>
      <c r="J53" s="81" t="s">
        <v>227</v>
      </c>
      <c r="K53" s="81" t="s">
        <v>208</v>
      </c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hidden="1" customHeight="1">
      <c r="A54" s="74" t="s">
        <v>11</v>
      </c>
      <c r="B54" s="80" t="s">
        <v>181</v>
      </c>
      <c r="C54" s="81" t="s">
        <v>220</v>
      </c>
      <c r="D54" s="81" t="s">
        <v>183</v>
      </c>
      <c r="E54" s="81" t="s">
        <v>184</v>
      </c>
      <c r="F54" s="82">
        <v>2021</v>
      </c>
      <c r="G54" s="81" t="s">
        <v>230</v>
      </c>
      <c r="H54" s="83"/>
      <c r="I54" s="83"/>
      <c r="J54" s="83"/>
      <c r="K54" s="81" t="s">
        <v>208</v>
      </c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hidden="1" customHeight="1">
      <c r="A55" s="74" t="s">
        <v>11</v>
      </c>
      <c r="B55" s="80" t="s">
        <v>181</v>
      </c>
      <c r="C55" s="81" t="s">
        <v>220</v>
      </c>
      <c r="D55" s="81" t="s">
        <v>188</v>
      </c>
      <c r="E55" s="81" t="s">
        <v>184</v>
      </c>
      <c r="F55" s="82">
        <v>2021</v>
      </c>
      <c r="G55" s="81" t="s">
        <v>231</v>
      </c>
      <c r="H55" s="83"/>
      <c r="I55" s="83"/>
      <c r="J55" s="83"/>
      <c r="K55" s="81" t="s">
        <v>208</v>
      </c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hidden="1" customHeight="1">
      <c r="A56" s="74" t="s">
        <v>11</v>
      </c>
      <c r="B56" s="80" t="s">
        <v>181</v>
      </c>
      <c r="C56" s="81" t="s">
        <v>220</v>
      </c>
      <c r="D56" s="81" t="s">
        <v>190</v>
      </c>
      <c r="E56" s="81" t="s">
        <v>184</v>
      </c>
      <c r="F56" s="82">
        <v>2021</v>
      </c>
      <c r="G56" s="81" t="s">
        <v>232</v>
      </c>
      <c r="H56" s="83"/>
      <c r="I56" s="83"/>
      <c r="J56" s="83"/>
      <c r="K56" s="81" t="s">
        <v>208</v>
      </c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>
      <c r="A57" s="74" t="s">
        <v>7</v>
      </c>
      <c r="B57" s="80" t="s">
        <v>181</v>
      </c>
      <c r="C57" s="81" t="s">
        <v>233</v>
      </c>
      <c r="D57" s="81" t="s">
        <v>183</v>
      </c>
      <c r="E57" s="81" t="s">
        <v>184</v>
      </c>
      <c r="F57" s="82">
        <v>2021</v>
      </c>
      <c r="G57" s="82">
        <v>75</v>
      </c>
      <c r="H57" s="83"/>
      <c r="I57" s="83"/>
      <c r="J57" s="83"/>
      <c r="K57" s="81" t="s">
        <v>208</v>
      </c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>
      <c r="A58" s="74" t="s">
        <v>7</v>
      </c>
      <c r="B58" s="80" t="s">
        <v>181</v>
      </c>
      <c r="C58" s="81" t="s">
        <v>233</v>
      </c>
      <c r="D58" s="81" t="s">
        <v>188</v>
      </c>
      <c r="E58" s="81" t="s">
        <v>184</v>
      </c>
      <c r="F58" s="82">
        <v>2021</v>
      </c>
      <c r="G58" s="81" t="s">
        <v>234</v>
      </c>
      <c r="H58" s="83"/>
      <c r="I58" s="83"/>
      <c r="J58" s="83"/>
      <c r="K58" s="81" t="s">
        <v>208</v>
      </c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>
      <c r="A59" s="74" t="s">
        <v>7</v>
      </c>
      <c r="B59" s="80" t="s">
        <v>181</v>
      </c>
      <c r="C59" s="81" t="s">
        <v>233</v>
      </c>
      <c r="D59" s="81" t="s">
        <v>190</v>
      </c>
      <c r="E59" s="81" t="s">
        <v>184</v>
      </c>
      <c r="F59" s="82">
        <v>2021</v>
      </c>
      <c r="G59" s="81" t="s">
        <v>235</v>
      </c>
      <c r="H59" s="83"/>
      <c r="I59" s="83"/>
      <c r="J59" s="83"/>
      <c r="K59" s="81" t="s">
        <v>208</v>
      </c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hidden="1" customHeight="1">
      <c r="A60" s="74" t="s">
        <v>14</v>
      </c>
      <c r="B60" s="80" t="s">
        <v>181</v>
      </c>
      <c r="C60" s="81" t="s">
        <v>236</v>
      </c>
      <c r="D60" s="81" t="s">
        <v>183</v>
      </c>
      <c r="E60" s="81" t="s">
        <v>184</v>
      </c>
      <c r="F60" s="82">
        <v>2017</v>
      </c>
      <c r="G60" s="81" t="s">
        <v>237</v>
      </c>
      <c r="H60" s="83"/>
      <c r="I60" s="83"/>
      <c r="J60" s="83"/>
      <c r="K60" s="81" t="s">
        <v>208</v>
      </c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hidden="1" customHeight="1">
      <c r="A61" s="74" t="s">
        <v>14</v>
      </c>
      <c r="B61" s="80" t="s">
        <v>181</v>
      </c>
      <c r="C61" s="81" t="s">
        <v>236</v>
      </c>
      <c r="D61" s="81" t="s">
        <v>188</v>
      </c>
      <c r="E61" s="81" t="s">
        <v>184</v>
      </c>
      <c r="F61" s="82">
        <v>2017</v>
      </c>
      <c r="G61" s="82">
        <v>52</v>
      </c>
      <c r="H61" s="83"/>
      <c r="I61" s="83"/>
      <c r="J61" s="83"/>
      <c r="K61" s="81" t="s">
        <v>208</v>
      </c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hidden="1" customHeight="1">
      <c r="A62" s="74" t="s">
        <v>14</v>
      </c>
      <c r="B62" s="80" t="s">
        <v>181</v>
      </c>
      <c r="C62" s="81" t="s">
        <v>236</v>
      </c>
      <c r="D62" s="81" t="s">
        <v>190</v>
      </c>
      <c r="E62" s="81" t="s">
        <v>184</v>
      </c>
      <c r="F62" s="82">
        <v>2017</v>
      </c>
      <c r="G62" s="81" t="s">
        <v>216</v>
      </c>
      <c r="H62" s="83"/>
      <c r="I62" s="83"/>
      <c r="J62" s="83"/>
      <c r="K62" s="81" t="s">
        <v>208</v>
      </c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hidden="1" customHeight="1">
      <c r="A63" s="74" t="s">
        <v>14</v>
      </c>
      <c r="B63" s="80" t="s">
        <v>181</v>
      </c>
      <c r="C63" s="81" t="s">
        <v>236</v>
      </c>
      <c r="D63" s="81" t="s">
        <v>183</v>
      </c>
      <c r="E63" s="81" t="s">
        <v>184</v>
      </c>
      <c r="F63" s="82">
        <v>2018</v>
      </c>
      <c r="G63" s="81" t="s">
        <v>238</v>
      </c>
      <c r="H63" s="83"/>
      <c r="I63" s="83"/>
      <c r="J63" s="83"/>
      <c r="K63" s="81" t="s">
        <v>208</v>
      </c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hidden="1" customHeight="1">
      <c r="A64" s="74" t="s">
        <v>14</v>
      </c>
      <c r="B64" s="80" t="s">
        <v>181</v>
      </c>
      <c r="C64" s="81" t="s">
        <v>236</v>
      </c>
      <c r="D64" s="81" t="s">
        <v>188</v>
      </c>
      <c r="E64" s="81" t="s">
        <v>184</v>
      </c>
      <c r="F64" s="82">
        <v>2018</v>
      </c>
      <c r="G64" s="81" t="s">
        <v>239</v>
      </c>
      <c r="H64" s="83"/>
      <c r="I64" s="83"/>
      <c r="J64" s="83"/>
      <c r="K64" s="81" t="s">
        <v>208</v>
      </c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hidden="1" customHeight="1">
      <c r="A65" s="74" t="s">
        <v>14</v>
      </c>
      <c r="B65" s="80" t="s">
        <v>181</v>
      </c>
      <c r="C65" s="81" t="s">
        <v>236</v>
      </c>
      <c r="D65" s="81" t="s">
        <v>190</v>
      </c>
      <c r="E65" s="81" t="s">
        <v>184</v>
      </c>
      <c r="F65" s="82">
        <v>2018</v>
      </c>
      <c r="G65" s="81" t="s">
        <v>240</v>
      </c>
      <c r="H65" s="83"/>
      <c r="I65" s="83"/>
      <c r="J65" s="83"/>
      <c r="K65" s="81" t="s">
        <v>208</v>
      </c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hidden="1" customHeight="1">
      <c r="A66" s="74" t="s">
        <v>14</v>
      </c>
      <c r="B66" s="80" t="s">
        <v>181</v>
      </c>
      <c r="C66" s="81" t="s">
        <v>236</v>
      </c>
      <c r="D66" s="81" t="s">
        <v>183</v>
      </c>
      <c r="E66" s="81" t="s">
        <v>184</v>
      </c>
      <c r="F66" s="82">
        <v>2019</v>
      </c>
      <c r="G66" s="81" t="s">
        <v>193</v>
      </c>
      <c r="H66" s="83"/>
      <c r="I66" s="83"/>
      <c r="J66" s="83"/>
      <c r="K66" s="81" t="s">
        <v>208</v>
      </c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hidden="1" customHeight="1">
      <c r="A67" s="74" t="s">
        <v>14</v>
      </c>
      <c r="B67" s="80" t="s">
        <v>181</v>
      </c>
      <c r="C67" s="81" t="s">
        <v>236</v>
      </c>
      <c r="D67" s="81" t="s">
        <v>188</v>
      </c>
      <c r="E67" s="81" t="s">
        <v>184</v>
      </c>
      <c r="F67" s="82">
        <v>2019</v>
      </c>
      <c r="G67" s="81" t="s">
        <v>215</v>
      </c>
      <c r="H67" s="83"/>
      <c r="I67" s="83"/>
      <c r="J67" s="83"/>
      <c r="K67" s="81" t="s">
        <v>208</v>
      </c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hidden="1" customHeight="1">
      <c r="A68" s="74" t="s">
        <v>14</v>
      </c>
      <c r="B68" s="80" t="s">
        <v>181</v>
      </c>
      <c r="C68" s="81" t="s">
        <v>236</v>
      </c>
      <c r="D68" s="81" t="s">
        <v>190</v>
      </c>
      <c r="E68" s="81" t="s">
        <v>184</v>
      </c>
      <c r="F68" s="82">
        <v>2019</v>
      </c>
      <c r="G68" s="81" t="s">
        <v>241</v>
      </c>
      <c r="H68" s="83"/>
      <c r="I68" s="83"/>
      <c r="J68" s="83"/>
      <c r="K68" s="81" t="s">
        <v>208</v>
      </c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hidden="1" customHeight="1">
      <c r="A69" s="74" t="s">
        <v>14</v>
      </c>
      <c r="B69" s="80" t="s">
        <v>181</v>
      </c>
      <c r="C69" s="81" t="s">
        <v>236</v>
      </c>
      <c r="D69" s="81" t="s">
        <v>183</v>
      </c>
      <c r="E69" s="81" t="s">
        <v>184</v>
      </c>
      <c r="F69" s="82">
        <v>2020</v>
      </c>
      <c r="G69" s="82">
        <v>47</v>
      </c>
      <c r="H69" s="83"/>
      <c r="I69" s="83"/>
      <c r="J69" s="83"/>
      <c r="K69" s="81" t="s">
        <v>208</v>
      </c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hidden="1" customHeight="1">
      <c r="A70" s="74" t="s">
        <v>14</v>
      </c>
      <c r="B70" s="80" t="s">
        <v>181</v>
      </c>
      <c r="C70" s="81" t="s">
        <v>236</v>
      </c>
      <c r="D70" s="81" t="s">
        <v>188</v>
      </c>
      <c r="E70" s="81" t="s">
        <v>184</v>
      </c>
      <c r="F70" s="82">
        <v>2020</v>
      </c>
      <c r="G70" s="81" t="s">
        <v>242</v>
      </c>
      <c r="H70" s="83"/>
      <c r="I70" s="83"/>
      <c r="J70" s="83"/>
      <c r="K70" s="81" t="s">
        <v>208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hidden="1" customHeight="1">
      <c r="A71" s="74" t="s">
        <v>14</v>
      </c>
      <c r="B71" s="80" t="s">
        <v>181</v>
      </c>
      <c r="C71" s="81" t="s">
        <v>236</v>
      </c>
      <c r="D71" s="81" t="s">
        <v>190</v>
      </c>
      <c r="E71" s="81" t="s">
        <v>184</v>
      </c>
      <c r="F71" s="82">
        <v>2020</v>
      </c>
      <c r="G71" s="82">
        <v>11</v>
      </c>
      <c r="H71" s="83"/>
      <c r="I71" s="83"/>
      <c r="J71" s="83"/>
      <c r="K71" s="81" t="s">
        <v>208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hidden="1" customHeight="1">
      <c r="A72" s="74" t="s">
        <v>14</v>
      </c>
      <c r="B72" s="80" t="s">
        <v>181</v>
      </c>
      <c r="C72" s="81" t="s">
        <v>236</v>
      </c>
      <c r="D72" s="81" t="s">
        <v>183</v>
      </c>
      <c r="E72" s="81" t="s">
        <v>184</v>
      </c>
      <c r="F72" s="82">
        <v>2021</v>
      </c>
      <c r="G72" s="81" t="s">
        <v>243</v>
      </c>
      <c r="H72" s="83"/>
      <c r="I72" s="83"/>
      <c r="J72" s="83"/>
      <c r="K72" s="81" t="s">
        <v>208</v>
      </c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hidden="1" customHeight="1">
      <c r="A73" s="74" t="s">
        <v>14</v>
      </c>
      <c r="B73" s="80" t="s">
        <v>181</v>
      </c>
      <c r="C73" s="81" t="s">
        <v>236</v>
      </c>
      <c r="D73" s="81" t="s">
        <v>188</v>
      </c>
      <c r="E73" s="81" t="s">
        <v>184</v>
      </c>
      <c r="F73" s="82">
        <v>2021</v>
      </c>
      <c r="G73" s="81" t="s">
        <v>244</v>
      </c>
      <c r="H73" s="83"/>
      <c r="I73" s="83"/>
      <c r="J73" s="83"/>
      <c r="K73" s="81" t="s">
        <v>208</v>
      </c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hidden="1" customHeight="1">
      <c r="A74" s="74" t="s">
        <v>14</v>
      </c>
      <c r="B74" s="80" t="s">
        <v>181</v>
      </c>
      <c r="C74" s="81" t="s">
        <v>236</v>
      </c>
      <c r="D74" s="81" t="s">
        <v>190</v>
      </c>
      <c r="E74" s="81" t="s">
        <v>184</v>
      </c>
      <c r="F74" s="82">
        <v>2021</v>
      </c>
      <c r="G74" s="81" t="s">
        <v>218</v>
      </c>
      <c r="H74" s="83"/>
      <c r="I74" s="83"/>
      <c r="J74" s="83"/>
      <c r="K74" s="81" t="s">
        <v>208</v>
      </c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hidden="1" customHeight="1">
      <c r="A75" s="74" t="s">
        <v>8</v>
      </c>
      <c r="B75" s="80" t="s">
        <v>181</v>
      </c>
      <c r="C75" s="81" t="s">
        <v>245</v>
      </c>
      <c r="D75" s="81" t="s">
        <v>183</v>
      </c>
      <c r="E75" s="81" t="s">
        <v>184</v>
      </c>
      <c r="F75" s="82">
        <v>2010</v>
      </c>
      <c r="G75" s="81" t="s">
        <v>246</v>
      </c>
      <c r="H75" s="83"/>
      <c r="I75" s="83"/>
      <c r="J75" s="83"/>
      <c r="K75" s="81" t="s">
        <v>208</v>
      </c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hidden="1" customHeight="1">
      <c r="A76" s="74" t="s">
        <v>8</v>
      </c>
      <c r="B76" s="80" t="s">
        <v>181</v>
      </c>
      <c r="C76" s="81" t="s">
        <v>245</v>
      </c>
      <c r="D76" s="81" t="s">
        <v>188</v>
      </c>
      <c r="E76" s="81" t="s">
        <v>184</v>
      </c>
      <c r="F76" s="82">
        <v>2010</v>
      </c>
      <c r="G76" s="81" t="s">
        <v>247</v>
      </c>
      <c r="H76" s="83"/>
      <c r="I76" s="83"/>
      <c r="J76" s="83"/>
      <c r="K76" s="81" t="s">
        <v>208</v>
      </c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hidden="1" customHeight="1">
      <c r="A77" s="74" t="s">
        <v>8</v>
      </c>
      <c r="B77" s="80" t="s">
        <v>181</v>
      </c>
      <c r="C77" s="81" t="s">
        <v>245</v>
      </c>
      <c r="D77" s="81" t="s">
        <v>190</v>
      </c>
      <c r="E77" s="81" t="s">
        <v>184</v>
      </c>
      <c r="F77" s="82">
        <v>2010</v>
      </c>
      <c r="G77" s="81" t="s">
        <v>248</v>
      </c>
      <c r="H77" s="83"/>
      <c r="I77" s="83"/>
      <c r="J77" s="83"/>
      <c r="K77" s="81" t="s">
        <v>208</v>
      </c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hidden="1" customHeight="1">
      <c r="A78" s="74" t="s">
        <v>8</v>
      </c>
      <c r="B78" s="80" t="s">
        <v>181</v>
      </c>
      <c r="C78" s="81" t="s">
        <v>245</v>
      </c>
      <c r="D78" s="81" t="s">
        <v>183</v>
      </c>
      <c r="E78" s="81" t="s">
        <v>184</v>
      </c>
      <c r="F78" s="82">
        <v>2011</v>
      </c>
      <c r="G78" s="81" t="s">
        <v>249</v>
      </c>
      <c r="H78" s="83"/>
      <c r="I78" s="83"/>
      <c r="J78" s="83"/>
      <c r="K78" s="81" t="s">
        <v>208</v>
      </c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hidden="1" customHeight="1">
      <c r="A79" s="74" t="s">
        <v>8</v>
      </c>
      <c r="B79" s="80" t="s">
        <v>181</v>
      </c>
      <c r="C79" s="81" t="s">
        <v>245</v>
      </c>
      <c r="D79" s="81" t="s">
        <v>188</v>
      </c>
      <c r="E79" s="81" t="s">
        <v>184</v>
      </c>
      <c r="F79" s="82">
        <v>2011</v>
      </c>
      <c r="G79" s="81" t="s">
        <v>250</v>
      </c>
      <c r="H79" s="83"/>
      <c r="I79" s="83"/>
      <c r="J79" s="83"/>
      <c r="K79" s="81" t="s">
        <v>208</v>
      </c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hidden="1" customHeight="1">
      <c r="A80" s="74" t="s">
        <v>8</v>
      </c>
      <c r="B80" s="80" t="s">
        <v>181</v>
      </c>
      <c r="C80" s="81" t="s">
        <v>245</v>
      </c>
      <c r="D80" s="81" t="s">
        <v>190</v>
      </c>
      <c r="E80" s="81" t="s">
        <v>184</v>
      </c>
      <c r="F80" s="82">
        <v>2011</v>
      </c>
      <c r="G80" s="81" t="s">
        <v>251</v>
      </c>
      <c r="H80" s="83"/>
      <c r="I80" s="83"/>
      <c r="J80" s="83"/>
      <c r="K80" s="81" t="s">
        <v>208</v>
      </c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hidden="1" customHeight="1">
      <c r="A81" s="74" t="s">
        <v>8</v>
      </c>
      <c r="B81" s="80" t="s">
        <v>181</v>
      </c>
      <c r="C81" s="81" t="s">
        <v>245</v>
      </c>
      <c r="D81" s="81" t="s">
        <v>183</v>
      </c>
      <c r="E81" s="81" t="s">
        <v>184</v>
      </c>
      <c r="F81" s="82">
        <v>2012</v>
      </c>
      <c r="G81" s="81" t="s">
        <v>252</v>
      </c>
      <c r="H81" s="83"/>
      <c r="I81" s="83"/>
      <c r="J81" s="83"/>
      <c r="K81" s="81" t="s">
        <v>208</v>
      </c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hidden="1" customHeight="1">
      <c r="A82" s="74" t="s">
        <v>8</v>
      </c>
      <c r="B82" s="80" t="s">
        <v>181</v>
      </c>
      <c r="C82" s="81" t="s">
        <v>245</v>
      </c>
      <c r="D82" s="81" t="s">
        <v>188</v>
      </c>
      <c r="E82" s="81" t="s">
        <v>184</v>
      </c>
      <c r="F82" s="82">
        <v>2012</v>
      </c>
      <c r="G82" s="81" t="s">
        <v>253</v>
      </c>
      <c r="H82" s="83"/>
      <c r="I82" s="83"/>
      <c r="J82" s="83"/>
      <c r="K82" s="81" t="s">
        <v>208</v>
      </c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hidden="1" customHeight="1">
      <c r="A83" s="74" t="s">
        <v>8</v>
      </c>
      <c r="B83" s="80" t="s">
        <v>181</v>
      </c>
      <c r="C83" s="81" t="s">
        <v>245</v>
      </c>
      <c r="D83" s="81" t="s">
        <v>190</v>
      </c>
      <c r="E83" s="81" t="s">
        <v>184</v>
      </c>
      <c r="F83" s="82">
        <v>2012</v>
      </c>
      <c r="G83" s="81" t="s">
        <v>254</v>
      </c>
      <c r="H83" s="83"/>
      <c r="I83" s="83"/>
      <c r="J83" s="83"/>
      <c r="K83" s="81" t="s">
        <v>208</v>
      </c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hidden="1" customHeight="1">
      <c r="A84" s="74" t="s">
        <v>8</v>
      </c>
      <c r="B84" s="80" t="s">
        <v>181</v>
      </c>
      <c r="C84" s="81" t="s">
        <v>245</v>
      </c>
      <c r="D84" s="81" t="s">
        <v>183</v>
      </c>
      <c r="E84" s="81" t="s">
        <v>184</v>
      </c>
      <c r="F84" s="82">
        <v>2013</v>
      </c>
      <c r="G84" s="81" t="s">
        <v>255</v>
      </c>
      <c r="H84" s="83"/>
      <c r="I84" s="83"/>
      <c r="J84" s="83"/>
      <c r="K84" s="81" t="s">
        <v>208</v>
      </c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hidden="1" customHeight="1">
      <c r="A85" s="74" t="s">
        <v>8</v>
      </c>
      <c r="B85" s="80" t="s">
        <v>181</v>
      </c>
      <c r="C85" s="81" t="s">
        <v>245</v>
      </c>
      <c r="D85" s="81" t="s">
        <v>188</v>
      </c>
      <c r="E85" s="81" t="s">
        <v>184</v>
      </c>
      <c r="F85" s="82">
        <v>2013</v>
      </c>
      <c r="G85" s="81" t="s">
        <v>256</v>
      </c>
      <c r="H85" s="83"/>
      <c r="I85" s="83"/>
      <c r="J85" s="83"/>
      <c r="K85" s="81" t="s">
        <v>208</v>
      </c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hidden="1" customHeight="1">
      <c r="A86" s="74" t="s">
        <v>8</v>
      </c>
      <c r="B86" s="80" t="s">
        <v>181</v>
      </c>
      <c r="C86" s="81" t="s">
        <v>245</v>
      </c>
      <c r="D86" s="81" t="s">
        <v>190</v>
      </c>
      <c r="E86" s="81" t="s">
        <v>184</v>
      </c>
      <c r="F86" s="82">
        <v>2013</v>
      </c>
      <c r="G86" s="81" t="s">
        <v>257</v>
      </c>
      <c r="H86" s="83"/>
      <c r="I86" s="83"/>
      <c r="J86" s="83"/>
      <c r="K86" s="81" t="s">
        <v>208</v>
      </c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hidden="1" customHeight="1">
      <c r="A87" s="74" t="s">
        <v>8</v>
      </c>
      <c r="B87" s="80" t="s">
        <v>181</v>
      </c>
      <c r="C87" s="81" t="s">
        <v>245</v>
      </c>
      <c r="D87" s="81" t="s">
        <v>183</v>
      </c>
      <c r="E87" s="81" t="s">
        <v>184</v>
      </c>
      <c r="F87" s="82">
        <v>2014</v>
      </c>
      <c r="G87" s="81" t="s">
        <v>258</v>
      </c>
      <c r="H87" s="83"/>
      <c r="I87" s="83"/>
      <c r="J87" s="83"/>
      <c r="K87" s="81" t="s">
        <v>208</v>
      </c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hidden="1" customHeight="1">
      <c r="A88" s="74" t="s">
        <v>8</v>
      </c>
      <c r="B88" s="80" t="s">
        <v>181</v>
      </c>
      <c r="C88" s="81" t="s">
        <v>245</v>
      </c>
      <c r="D88" s="81" t="s">
        <v>188</v>
      </c>
      <c r="E88" s="81" t="s">
        <v>184</v>
      </c>
      <c r="F88" s="82">
        <v>2014</v>
      </c>
      <c r="G88" s="81" t="s">
        <v>259</v>
      </c>
      <c r="H88" s="83"/>
      <c r="I88" s="83"/>
      <c r="J88" s="83"/>
      <c r="K88" s="81" t="s">
        <v>208</v>
      </c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hidden="1" customHeight="1">
      <c r="A89" s="74" t="s">
        <v>8</v>
      </c>
      <c r="B89" s="80" t="s">
        <v>181</v>
      </c>
      <c r="C89" s="81" t="s">
        <v>245</v>
      </c>
      <c r="D89" s="81" t="s">
        <v>190</v>
      </c>
      <c r="E89" s="81" t="s">
        <v>184</v>
      </c>
      <c r="F89" s="82">
        <v>2014</v>
      </c>
      <c r="G89" s="81" t="s">
        <v>260</v>
      </c>
      <c r="H89" s="83"/>
      <c r="I89" s="83"/>
      <c r="J89" s="83"/>
      <c r="K89" s="81" t="s">
        <v>208</v>
      </c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hidden="1" customHeight="1">
      <c r="A90" s="74" t="s">
        <v>8</v>
      </c>
      <c r="B90" s="80" t="s">
        <v>181</v>
      </c>
      <c r="C90" s="81" t="s">
        <v>245</v>
      </c>
      <c r="D90" s="81" t="s">
        <v>183</v>
      </c>
      <c r="E90" s="81" t="s">
        <v>184</v>
      </c>
      <c r="F90" s="82">
        <v>2015</v>
      </c>
      <c r="G90" s="81" t="s">
        <v>261</v>
      </c>
      <c r="H90" s="83"/>
      <c r="I90" s="83"/>
      <c r="J90" s="83"/>
      <c r="K90" s="81" t="s">
        <v>208</v>
      </c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hidden="1" customHeight="1">
      <c r="A91" s="74" t="s">
        <v>8</v>
      </c>
      <c r="B91" s="80" t="s">
        <v>181</v>
      </c>
      <c r="C91" s="81" t="s">
        <v>245</v>
      </c>
      <c r="D91" s="81" t="s">
        <v>188</v>
      </c>
      <c r="E91" s="81" t="s">
        <v>184</v>
      </c>
      <c r="F91" s="82">
        <v>2015</v>
      </c>
      <c r="G91" s="81" t="s">
        <v>262</v>
      </c>
      <c r="H91" s="83"/>
      <c r="I91" s="83"/>
      <c r="J91" s="83"/>
      <c r="K91" s="81" t="s">
        <v>208</v>
      </c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hidden="1" customHeight="1">
      <c r="A92" s="74" t="s">
        <v>8</v>
      </c>
      <c r="B92" s="80" t="s">
        <v>181</v>
      </c>
      <c r="C92" s="81" t="s">
        <v>245</v>
      </c>
      <c r="D92" s="81" t="s">
        <v>190</v>
      </c>
      <c r="E92" s="81" t="s">
        <v>184</v>
      </c>
      <c r="F92" s="82">
        <v>2015</v>
      </c>
      <c r="G92" s="81" t="s">
        <v>263</v>
      </c>
      <c r="H92" s="83"/>
      <c r="I92" s="83"/>
      <c r="J92" s="83"/>
      <c r="K92" s="81" t="s">
        <v>208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hidden="1" customHeight="1">
      <c r="A93" s="74" t="s">
        <v>8</v>
      </c>
      <c r="B93" s="80" t="s">
        <v>181</v>
      </c>
      <c r="C93" s="81" t="s">
        <v>245</v>
      </c>
      <c r="D93" s="81" t="s">
        <v>183</v>
      </c>
      <c r="E93" s="81" t="s">
        <v>184</v>
      </c>
      <c r="F93" s="82">
        <v>2016</v>
      </c>
      <c r="G93" s="81" t="s">
        <v>264</v>
      </c>
      <c r="H93" s="83"/>
      <c r="I93" s="83"/>
      <c r="J93" s="83"/>
      <c r="K93" s="81" t="s">
        <v>208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hidden="1" customHeight="1">
      <c r="A94" s="74" t="s">
        <v>8</v>
      </c>
      <c r="B94" s="80" t="s">
        <v>181</v>
      </c>
      <c r="C94" s="81" t="s">
        <v>245</v>
      </c>
      <c r="D94" s="81" t="s">
        <v>188</v>
      </c>
      <c r="E94" s="81" t="s">
        <v>184</v>
      </c>
      <c r="F94" s="82">
        <v>2016</v>
      </c>
      <c r="G94" s="81" t="s">
        <v>265</v>
      </c>
      <c r="H94" s="83"/>
      <c r="I94" s="83"/>
      <c r="J94" s="83"/>
      <c r="K94" s="81" t="s">
        <v>208</v>
      </c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hidden="1" customHeight="1">
      <c r="A95" s="74" t="s">
        <v>8</v>
      </c>
      <c r="B95" s="80" t="s">
        <v>181</v>
      </c>
      <c r="C95" s="81" t="s">
        <v>245</v>
      </c>
      <c r="D95" s="81" t="s">
        <v>190</v>
      </c>
      <c r="E95" s="81" t="s">
        <v>184</v>
      </c>
      <c r="F95" s="82">
        <v>2016</v>
      </c>
      <c r="G95" s="81" t="s">
        <v>266</v>
      </c>
      <c r="H95" s="83"/>
      <c r="I95" s="83"/>
      <c r="J95" s="83"/>
      <c r="K95" s="81" t="s">
        <v>208</v>
      </c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hidden="1" customHeight="1">
      <c r="A96" s="74" t="s">
        <v>8</v>
      </c>
      <c r="B96" s="80" t="s">
        <v>181</v>
      </c>
      <c r="C96" s="81" t="s">
        <v>245</v>
      </c>
      <c r="D96" s="81" t="s">
        <v>183</v>
      </c>
      <c r="E96" s="81" t="s">
        <v>184</v>
      </c>
      <c r="F96" s="82">
        <v>2017</v>
      </c>
      <c r="G96" s="81" t="s">
        <v>267</v>
      </c>
      <c r="H96" s="83"/>
      <c r="I96" s="83"/>
      <c r="J96" s="83"/>
      <c r="K96" s="81" t="s">
        <v>208</v>
      </c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hidden="1" customHeight="1">
      <c r="A97" s="74" t="s">
        <v>8</v>
      </c>
      <c r="B97" s="80" t="s">
        <v>181</v>
      </c>
      <c r="C97" s="81" t="s">
        <v>245</v>
      </c>
      <c r="D97" s="81" t="s">
        <v>188</v>
      </c>
      <c r="E97" s="81" t="s">
        <v>184</v>
      </c>
      <c r="F97" s="82">
        <v>2017</v>
      </c>
      <c r="G97" s="81" t="s">
        <v>268</v>
      </c>
      <c r="H97" s="83"/>
      <c r="I97" s="83"/>
      <c r="J97" s="83"/>
      <c r="K97" s="81" t="s">
        <v>208</v>
      </c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hidden="1" customHeight="1">
      <c r="A98" s="74" t="s">
        <v>8</v>
      </c>
      <c r="B98" s="80" t="s">
        <v>181</v>
      </c>
      <c r="C98" s="81" t="s">
        <v>245</v>
      </c>
      <c r="D98" s="81" t="s">
        <v>190</v>
      </c>
      <c r="E98" s="81" t="s">
        <v>184</v>
      </c>
      <c r="F98" s="82">
        <v>2017</v>
      </c>
      <c r="G98" s="81" t="s">
        <v>269</v>
      </c>
      <c r="H98" s="83"/>
      <c r="I98" s="83"/>
      <c r="J98" s="83"/>
      <c r="K98" s="81" t="s">
        <v>208</v>
      </c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hidden="1" customHeight="1">
      <c r="A99" s="74" t="s">
        <v>8</v>
      </c>
      <c r="B99" s="80" t="s">
        <v>181</v>
      </c>
      <c r="C99" s="81" t="s">
        <v>245</v>
      </c>
      <c r="D99" s="81" t="s">
        <v>183</v>
      </c>
      <c r="E99" s="81" t="s">
        <v>184</v>
      </c>
      <c r="F99" s="82">
        <v>2018</v>
      </c>
      <c r="G99" s="82">
        <v>59</v>
      </c>
      <c r="H99" s="83"/>
      <c r="I99" s="83"/>
      <c r="J99" s="83"/>
      <c r="K99" s="81" t="s">
        <v>208</v>
      </c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hidden="1" customHeight="1">
      <c r="A100" s="74" t="s">
        <v>8</v>
      </c>
      <c r="B100" s="80" t="s">
        <v>181</v>
      </c>
      <c r="C100" s="81" t="s">
        <v>245</v>
      </c>
      <c r="D100" s="81" t="s">
        <v>188</v>
      </c>
      <c r="E100" s="81" t="s">
        <v>184</v>
      </c>
      <c r="F100" s="82">
        <v>2018</v>
      </c>
      <c r="G100" s="81" t="s">
        <v>270</v>
      </c>
      <c r="H100" s="83"/>
      <c r="I100" s="83"/>
      <c r="J100" s="83"/>
      <c r="K100" s="81" t="s">
        <v>208</v>
      </c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hidden="1" customHeight="1">
      <c r="A101" s="74" t="s">
        <v>8</v>
      </c>
      <c r="B101" s="80" t="s">
        <v>181</v>
      </c>
      <c r="C101" s="81" t="s">
        <v>245</v>
      </c>
      <c r="D101" s="81" t="s">
        <v>190</v>
      </c>
      <c r="E101" s="81" t="s">
        <v>184</v>
      </c>
      <c r="F101" s="82">
        <v>2018</v>
      </c>
      <c r="G101" s="81" t="s">
        <v>269</v>
      </c>
      <c r="H101" s="83"/>
      <c r="I101" s="83"/>
      <c r="J101" s="83"/>
      <c r="K101" s="81" t="s">
        <v>208</v>
      </c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hidden="1" customHeight="1">
      <c r="A102" s="74" t="s">
        <v>8</v>
      </c>
      <c r="B102" s="80" t="s">
        <v>181</v>
      </c>
      <c r="C102" s="81" t="s">
        <v>245</v>
      </c>
      <c r="D102" s="81" t="s">
        <v>183</v>
      </c>
      <c r="E102" s="81" t="s">
        <v>184</v>
      </c>
      <c r="F102" s="82">
        <v>2019</v>
      </c>
      <c r="G102" s="81" t="s">
        <v>271</v>
      </c>
      <c r="H102" s="83"/>
      <c r="I102" s="83"/>
      <c r="J102" s="83"/>
      <c r="K102" s="81" t="s">
        <v>208</v>
      </c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hidden="1" customHeight="1">
      <c r="A103" s="74" t="s">
        <v>8</v>
      </c>
      <c r="B103" s="80" t="s">
        <v>181</v>
      </c>
      <c r="C103" s="81" t="s">
        <v>245</v>
      </c>
      <c r="D103" s="81" t="s">
        <v>188</v>
      </c>
      <c r="E103" s="81" t="s">
        <v>184</v>
      </c>
      <c r="F103" s="82">
        <v>2019</v>
      </c>
      <c r="G103" s="81" t="s">
        <v>272</v>
      </c>
      <c r="H103" s="83"/>
      <c r="I103" s="83"/>
      <c r="J103" s="83"/>
      <c r="K103" s="81" t="s">
        <v>208</v>
      </c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hidden="1" customHeight="1">
      <c r="A104" s="74" t="s">
        <v>8</v>
      </c>
      <c r="B104" s="80" t="s">
        <v>181</v>
      </c>
      <c r="C104" s="81" t="s">
        <v>245</v>
      </c>
      <c r="D104" s="81" t="s">
        <v>190</v>
      </c>
      <c r="E104" s="81" t="s">
        <v>184</v>
      </c>
      <c r="F104" s="82">
        <v>2019</v>
      </c>
      <c r="G104" s="81" t="s">
        <v>273</v>
      </c>
      <c r="H104" s="83"/>
      <c r="I104" s="83"/>
      <c r="J104" s="83"/>
      <c r="K104" s="81" t="s">
        <v>208</v>
      </c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hidden="1" customHeight="1">
      <c r="A105" s="74" t="s">
        <v>8</v>
      </c>
      <c r="B105" s="80" t="s">
        <v>181</v>
      </c>
      <c r="C105" s="81" t="s">
        <v>245</v>
      </c>
      <c r="D105" s="81" t="s">
        <v>183</v>
      </c>
      <c r="E105" s="81" t="s">
        <v>184</v>
      </c>
      <c r="F105" s="82">
        <v>2020</v>
      </c>
      <c r="G105" s="81" t="s">
        <v>274</v>
      </c>
      <c r="H105" s="81" t="s">
        <v>226</v>
      </c>
      <c r="I105" s="83"/>
      <c r="J105" s="81" t="s">
        <v>227</v>
      </c>
      <c r="K105" s="81" t="s">
        <v>208</v>
      </c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hidden="1" customHeight="1">
      <c r="A106" s="74" t="s">
        <v>8</v>
      </c>
      <c r="B106" s="80" t="s">
        <v>181</v>
      </c>
      <c r="C106" s="81" t="s">
        <v>245</v>
      </c>
      <c r="D106" s="81" t="s">
        <v>188</v>
      </c>
      <c r="E106" s="81" t="s">
        <v>184</v>
      </c>
      <c r="F106" s="82">
        <v>2020</v>
      </c>
      <c r="G106" s="81" t="s">
        <v>275</v>
      </c>
      <c r="H106" s="81" t="s">
        <v>226</v>
      </c>
      <c r="I106" s="83"/>
      <c r="J106" s="81" t="s">
        <v>227</v>
      </c>
      <c r="K106" s="81" t="s">
        <v>208</v>
      </c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hidden="1" customHeight="1">
      <c r="A107" s="74" t="s">
        <v>8</v>
      </c>
      <c r="B107" s="80" t="s">
        <v>181</v>
      </c>
      <c r="C107" s="81" t="s">
        <v>245</v>
      </c>
      <c r="D107" s="81" t="s">
        <v>190</v>
      </c>
      <c r="E107" s="81" t="s">
        <v>184</v>
      </c>
      <c r="F107" s="82">
        <v>2020</v>
      </c>
      <c r="G107" s="81" t="s">
        <v>276</v>
      </c>
      <c r="H107" s="81" t="s">
        <v>226</v>
      </c>
      <c r="I107" s="83"/>
      <c r="J107" s="81" t="s">
        <v>227</v>
      </c>
      <c r="K107" s="81" t="s">
        <v>208</v>
      </c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hidden="1" customHeight="1">
      <c r="A108" s="74" t="s">
        <v>8</v>
      </c>
      <c r="B108" s="80" t="s">
        <v>181</v>
      </c>
      <c r="C108" s="81" t="s">
        <v>245</v>
      </c>
      <c r="D108" s="81" t="s">
        <v>183</v>
      </c>
      <c r="E108" s="81" t="s">
        <v>184</v>
      </c>
      <c r="F108" s="82">
        <v>2021</v>
      </c>
      <c r="G108" s="81" t="s">
        <v>277</v>
      </c>
      <c r="H108" s="83"/>
      <c r="I108" s="83"/>
      <c r="J108" s="83"/>
      <c r="K108" s="81" t="s">
        <v>208</v>
      </c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hidden="1" customHeight="1">
      <c r="A109" s="74" t="s">
        <v>8</v>
      </c>
      <c r="B109" s="80" t="s">
        <v>181</v>
      </c>
      <c r="C109" s="81" t="s">
        <v>245</v>
      </c>
      <c r="D109" s="81" t="s">
        <v>188</v>
      </c>
      <c r="E109" s="81" t="s">
        <v>184</v>
      </c>
      <c r="F109" s="82">
        <v>2021</v>
      </c>
      <c r="G109" s="81" t="s">
        <v>278</v>
      </c>
      <c r="H109" s="83"/>
      <c r="I109" s="83"/>
      <c r="J109" s="83"/>
      <c r="K109" s="81" t="s">
        <v>208</v>
      </c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hidden="1" customHeight="1">
      <c r="A110" s="74" t="s">
        <v>8</v>
      </c>
      <c r="B110" s="80" t="s">
        <v>181</v>
      </c>
      <c r="C110" s="81" t="s">
        <v>245</v>
      </c>
      <c r="D110" s="81" t="s">
        <v>190</v>
      </c>
      <c r="E110" s="81" t="s">
        <v>184</v>
      </c>
      <c r="F110" s="82">
        <v>2021</v>
      </c>
      <c r="G110" s="81" t="s">
        <v>279</v>
      </c>
      <c r="H110" s="83"/>
      <c r="I110" s="83"/>
      <c r="J110" s="83"/>
      <c r="K110" s="81" t="s">
        <v>208</v>
      </c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hidden="1" customHeight="1">
      <c r="A111" s="74" t="s">
        <v>9</v>
      </c>
      <c r="B111" s="80" t="s">
        <v>181</v>
      </c>
      <c r="C111" s="81" t="s">
        <v>280</v>
      </c>
      <c r="D111" s="81" t="s">
        <v>183</v>
      </c>
      <c r="E111" s="81" t="s">
        <v>184</v>
      </c>
      <c r="F111" s="82">
        <v>2010</v>
      </c>
      <c r="G111" s="81" t="s">
        <v>281</v>
      </c>
      <c r="H111" s="83"/>
      <c r="I111" s="83"/>
      <c r="J111" s="83"/>
      <c r="K111" s="81" t="s">
        <v>208</v>
      </c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hidden="1" customHeight="1">
      <c r="A112" s="74" t="s">
        <v>9</v>
      </c>
      <c r="B112" s="80" t="s">
        <v>181</v>
      </c>
      <c r="C112" s="81" t="s">
        <v>280</v>
      </c>
      <c r="D112" s="81" t="s">
        <v>188</v>
      </c>
      <c r="E112" s="81" t="s">
        <v>184</v>
      </c>
      <c r="F112" s="82">
        <v>2010</v>
      </c>
      <c r="G112" s="81" t="s">
        <v>282</v>
      </c>
      <c r="H112" s="83"/>
      <c r="I112" s="83"/>
      <c r="J112" s="83"/>
      <c r="K112" s="81" t="s">
        <v>208</v>
      </c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hidden="1" customHeight="1">
      <c r="A113" s="74" t="s">
        <v>9</v>
      </c>
      <c r="B113" s="80" t="s">
        <v>181</v>
      </c>
      <c r="C113" s="81" t="s">
        <v>280</v>
      </c>
      <c r="D113" s="81" t="s">
        <v>190</v>
      </c>
      <c r="E113" s="81" t="s">
        <v>184</v>
      </c>
      <c r="F113" s="82">
        <v>2010</v>
      </c>
      <c r="G113" s="81" t="s">
        <v>283</v>
      </c>
      <c r="H113" s="83"/>
      <c r="I113" s="83"/>
      <c r="J113" s="83"/>
      <c r="K113" s="81" t="s">
        <v>208</v>
      </c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hidden="1" customHeight="1">
      <c r="A114" s="74" t="s">
        <v>9</v>
      </c>
      <c r="B114" s="80" t="s">
        <v>181</v>
      </c>
      <c r="C114" s="81" t="s">
        <v>280</v>
      </c>
      <c r="D114" s="81" t="s">
        <v>183</v>
      </c>
      <c r="E114" s="81" t="s">
        <v>184</v>
      </c>
      <c r="F114" s="82">
        <v>2011</v>
      </c>
      <c r="G114" s="81" t="s">
        <v>284</v>
      </c>
      <c r="H114" s="83"/>
      <c r="I114" s="83"/>
      <c r="J114" s="83"/>
      <c r="K114" s="81" t="s">
        <v>208</v>
      </c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hidden="1" customHeight="1">
      <c r="A115" s="74" t="s">
        <v>9</v>
      </c>
      <c r="B115" s="80" t="s">
        <v>181</v>
      </c>
      <c r="C115" s="81" t="s">
        <v>280</v>
      </c>
      <c r="D115" s="81" t="s">
        <v>188</v>
      </c>
      <c r="E115" s="81" t="s">
        <v>184</v>
      </c>
      <c r="F115" s="82">
        <v>2011</v>
      </c>
      <c r="G115" s="81" t="s">
        <v>285</v>
      </c>
      <c r="H115" s="83"/>
      <c r="I115" s="83"/>
      <c r="J115" s="83"/>
      <c r="K115" s="81" t="s">
        <v>208</v>
      </c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hidden="1" customHeight="1">
      <c r="A116" s="74" t="s">
        <v>9</v>
      </c>
      <c r="B116" s="80" t="s">
        <v>181</v>
      </c>
      <c r="C116" s="81" t="s">
        <v>280</v>
      </c>
      <c r="D116" s="81" t="s">
        <v>190</v>
      </c>
      <c r="E116" s="81" t="s">
        <v>184</v>
      </c>
      <c r="F116" s="82">
        <v>2011</v>
      </c>
      <c r="G116" s="82">
        <v>56</v>
      </c>
      <c r="H116" s="83"/>
      <c r="I116" s="83"/>
      <c r="J116" s="83"/>
      <c r="K116" s="81" t="s">
        <v>208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hidden="1" customHeight="1">
      <c r="A117" s="74" t="s">
        <v>9</v>
      </c>
      <c r="B117" s="80" t="s">
        <v>181</v>
      </c>
      <c r="C117" s="81" t="s">
        <v>280</v>
      </c>
      <c r="D117" s="81" t="s">
        <v>183</v>
      </c>
      <c r="E117" s="81" t="s">
        <v>184</v>
      </c>
      <c r="F117" s="82">
        <v>2012</v>
      </c>
      <c r="G117" s="81" t="s">
        <v>286</v>
      </c>
      <c r="H117" s="83"/>
      <c r="I117" s="83"/>
      <c r="J117" s="83"/>
      <c r="K117" s="81" t="s">
        <v>208</v>
      </c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hidden="1" customHeight="1">
      <c r="A118" s="74" t="s">
        <v>9</v>
      </c>
      <c r="B118" s="80" t="s">
        <v>181</v>
      </c>
      <c r="C118" s="81" t="s">
        <v>280</v>
      </c>
      <c r="D118" s="81" t="s">
        <v>188</v>
      </c>
      <c r="E118" s="81" t="s">
        <v>184</v>
      </c>
      <c r="F118" s="82">
        <v>2012</v>
      </c>
      <c r="G118" s="81" t="s">
        <v>287</v>
      </c>
      <c r="H118" s="83"/>
      <c r="I118" s="83"/>
      <c r="J118" s="83"/>
      <c r="K118" s="81" t="s">
        <v>208</v>
      </c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hidden="1" customHeight="1">
      <c r="A119" s="74" t="s">
        <v>9</v>
      </c>
      <c r="B119" s="80" t="s">
        <v>181</v>
      </c>
      <c r="C119" s="81" t="s">
        <v>280</v>
      </c>
      <c r="D119" s="81" t="s">
        <v>190</v>
      </c>
      <c r="E119" s="81" t="s">
        <v>184</v>
      </c>
      <c r="F119" s="82">
        <v>2012</v>
      </c>
      <c r="G119" s="81" t="s">
        <v>288</v>
      </c>
      <c r="H119" s="83"/>
      <c r="I119" s="83"/>
      <c r="J119" s="83"/>
      <c r="K119" s="81" t="s">
        <v>208</v>
      </c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hidden="1" customHeight="1">
      <c r="A120" s="74" t="s">
        <v>9</v>
      </c>
      <c r="B120" s="80" t="s">
        <v>181</v>
      </c>
      <c r="C120" s="81" t="s">
        <v>280</v>
      </c>
      <c r="D120" s="81" t="s">
        <v>183</v>
      </c>
      <c r="E120" s="81" t="s">
        <v>184</v>
      </c>
      <c r="F120" s="82">
        <v>2013</v>
      </c>
      <c r="G120" s="81" t="s">
        <v>289</v>
      </c>
      <c r="H120" s="83"/>
      <c r="I120" s="83"/>
      <c r="J120" s="83"/>
      <c r="K120" s="81" t="s">
        <v>208</v>
      </c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hidden="1" customHeight="1">
      <c r="A121" s="74" t="s">
        <v>9</v>
      </c>
      <c r="B121" s="80" t="s">
        <v>181</v>
      </c>
      <c r="C121" s="81" t="s">
        <v>280</v>
      </c>
      <c r="D121" s="81" t="s">
        <v>188</v>
      </c>
      <c r="E121" s="81" t="s">
        <v>184</v>
      </c>
      <c r="F121" s="82">
        <v>2013</v>
      </c>
      <c r="G121" s="82">
        <v>84</v>
      </c>
      <c r="H121" s="83"/>
      <c r="I121" s="83"/>
      <c r="J121" s="83"/>
      <c r="K121" s="81" t="s">
        <v>208</v>
      </c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hidden="1" customHeight="1">
      <c r="A122" s="74" t="s">
        <v>9</v>
      </c>
      <c r="B122" s="80" t="s">
        <v>181</v>
      </c>
      <c r="C122" s="81" t="s">
        <v>280</v>
      </c>
      <c r="D122" s="81" t="s">
        <v>190</v>
      </c>
      <c r="E122" s="81" t="s">
        <v>184</v>
      </c>
      <c r="F122" s="82">
        <v>2013</v>
      </c>
      <c r="G122" s="81" t="s">
        <v>267</v>
      </c>
      <c r="H122" s="83"/>
      <c r="I122" s="83"/>
      <c r="J122" s="83"/>
      <c r="K122" s="81" t="s">
        <v>208</v>
      </c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hidden="1" customHeight="1">
      <c r="A123" s="74" t="s">
        <v>9</v>
      </c>
      <c r="B123" s="80" t="s">
        <v>181</v>
      </c>
      <c r="C123" s="81" t="s">
        <v>280</v>
      </c>
      <c r="D123" s="81" t="s">
        <v>183</v>
      </c>
      <c r="E123" s="81" t="s">
        <v>184</v>
      </c>
      <c r="F123" s="82">
        <v>2014</v>
      </c>
      <c r="G123" s="81" t="s">
        <v>290</v>
      </c>
      <c r="H123" s="83"/>
      <c r="I123" s="83"/>
      <c r="J123" s="83"/>
      <c r="K123" s="81" t="s">
        <v>208</v>
      </c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hidden="1" customHeight="1">
      <c r="A124" s="74" t="s">
        <v>9</v>
      </c>
      <c r="B124" s="80" t="s">
        <v>181</v>
      </c>
      <c r="C124" s="81" t="s">
        <v>280</v>
      </c>
      <c r="D124" s="81" t="s">
        <v>188</v>
      </c>
      <c r="E124" s="81" t="s">
        <v>184</v>
      </c>
      <c r="F124" s="82">
        <v>2014</v>
      </c>
      <c r="G124" s="81" t="s">
        <v>291</v>
      </c>
      <c r="H124" s="83"/>
      <c r="I124" s="83"/>
      <c r="J124" s="83"/>
      <c r="K124" s="81" t="s">
        <v>208</v>
      </c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hidden="1" customHeight="1">
      <c r="A125" s="74" t="s">
        <v>9</v>
      </c>
      <c r="B125" s="80" t="s">
        <v>181</v>
      </c>
      <c r="C125" s="81" t="s">
        <v>280</v>
      </c>
      <c r="D125" s="81" t="s">
        <v>190</v>
      </c>
      <c r="E125" s="81" t="s">
        <v>184</v>
      </c>
      <c r="F125" s="82">
        <v>2014</v>
      </c>
      <c r="G125" s="81" t="s">
        <v>292</v>
      </c>
      <c r="H125" s="83"/>
      <c r="I125" s="83"/>
      <c r="J125" s="83"/>
      <c r="K125" s="81" t="s">
        <v>208</v>
      </c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hidden="1" customHeight="1">
      <c r="A126" s="74" t="s">
        <v>9</v>
      </c>
      <c r="B126" s="80" t="s">
        <v>181</v>
      </c>
      <c r="C126" s="81" t="s">
        <v>280</v>
      </c>
      <c r="D126" s="81" t="s">
        <v>183</v>
      </c>
      <c r="E126" s="81" t="s">
        <v>184</v>
      </c>
      <c r="F126" s="82">
        <v>2015</v>
      </c>
      <c r="G126" s="81" t="s">
        <v>293</v>
      </c>
      <c r="H126" s="83"/>
      <c r="I126" s="83"/>
      <c r="J126" s="83"/>
      <c r="K126" s="81" t="s">
        <v>208</v>
      </c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hidden="1" customHeight="1">
      <c r="A127" s="74" t="s">
        <v>9</v>
      </c>
      <c r="B127" s="80" t="s">
        <v>181</v>
      </c>
      <c r="C127" s="81" t="s">
        <v>280</v>
      </c>
      <c r="D127" s="81" t="s">
        <v>188</v>
      </c>
      <c r="E127" s="81" t="s">
        <v>184</v>
      </c>
      <c r="F127" s="82">
        <v>2015</v>
      </c>
      <c r="G127" s="81" t="s">
        <v>294</v>
      </c>
      <c r="H127" s="83"/>
      <c r="I127" s="83"/>
      <c r="J127" s="83"/>
      <c r="K127" s="81" t="s">
        <v>208</v>
      </c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hidden="1" customHeight="1">
      <c r="A128" s="74" t="s">
        <v>9</v>
      </c>
      <c r="B128" s="80" t="s">
        <v>181</v>
      </c>
      <c r="C128" s="81" t="s">
        <v>280</v>
      </c>
      <c r="D128" s="81" t="s">
        <v>190</v>
      </c>
      <c r="E128" s="81" t="s">
        <v>184</v>
      </c>
      <c r="F128" s="82">
        <v>2015</v>
      </c>
      <c r="G128" s="81" t="s">
        <v>242</v>
      </c>
      <c r="H128" s="83"/>
      <c r="I128" s="83"/>
      <c r="J128" s="83"/>
      <c r="K128" s="81" t="s">
        <v>208</v>
      </c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hidden="1" customHeight="1">
      <c r="A129" s="74" t="s">
        <v>9</v>
      </c>
      <c r="B129" s="80" t="s">
        <v>181</v>
      </c>
      <c r="C129" s="81" t="s">
        <v>280</v>
      </c>
      <c r="D129" s="81" t="s">
        <v>183</v>
      </c>
      <c r="E129" s="81" t="s">
        <v>184</v>
      </c>
      <c r="F129" s="82">
        <v>2016</v>
      </c>
      <c r="G129" s="81" t="s">
        <v>295</v>
      </c>
      <c r="H129" s="83"/>
      <c r="I129" s="83"/>
      <c r="J129" s="83"/>
      <c r="K129" s="81" t="s">
        <v>208</v>
      </c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hidden="1" customHeight="1">
      <c r="A130" s="74" t="s">
        <v>9</v>
      </c>
      <c r="B130" s="80" t="s">
        <v>181</v>
      </c>
      <c r="C130" s="81" t="s">
        <v>280</v>
      </c>
      <c r="D130" s="81" t="s">
        <v>188</v>
      </c>
      <c r="E130" s="81" t="s">
        <v>184</v>
      </c>
      <c r="F130" s="82">
        <v>2016</v>
      </c>
      <c r="G130" s="81" t="s">
        <v>296</v>
      </c>
      <c r="H130" s="83"/>
      <c r="I130" s="83"/>
      <c r="J130" s="83"/>
      <c r="K130" s="81" t="s">
        <v>208</v>
      </c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hidden="1" customHeight="1">
      <c r="A131" s="74" t="s">
        <v>9</v>
      </c>
      <c r="B131" s="80" t="s">
        <v>181</v>
      </c>
      <c r="C131" s="81" t="s">
        <v>280</v>
      </c>
      <c r="D131" s="81" t="s">
        <v>190</v>
      </c>
      <c r="E131" s="81" t="s">
        <v>184</v>
      </c>
      <c r="F131" s="82">
        <v>2016</v>
      </c>
      <c r="G131" s="81" t="s">
        <v>297</v>
      </c>
      <c r="H131" s="83"/>
      <c r="I131" s="83"/>
      <c r="J131" s="83"/>
      <c r="K131" s="81" t="s">
        <v>208</v>
      </c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hidden="1" customHeight="1">
      <c r="A132" s="74" t="s">
        <v>9</v>
      </c>
      <c r="B132" s="80" t="s">
        <v>181</v>
      </c>
      <c r="C132" s="81" t="s">
        <v>280</v>
      </c>
      <c r="D132" s="81" t="s">
        <v>183</v>
      </c>
      <c r="E132" s="81" t="s">
        <v>184</v>
      </c>
      <c r="F132" s="82">
        <v>2017</v>
      </c>
      <c r="G132" s="81" t="s">
        <v>298</v>
      </c>
      <c r="H132" s="83"/>
      <c r="I132" s="83"/>
      <c r="J132" s="83"/>
      <c r="K132" s="81" t="s">
        <v>208</v>
      </c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hidden="1" customHeight="1">
      <c r="A133" s="74" t="s">
        <v>9</v>
      </c>
      <c r="B133" s="80" t="s">
        <v>181</v>
      </c>
      <c r="C133" s="81" t="s">
        <v>280</v>
      </c>
      <c r="D133" s="81" t="s">
        <v>188</v>
      </c>
      <c r="E133" s="81" t="s">
        <v>184</v>
      </c>
      <c r="F133" s="82">
        <v>2017</v>
      </c>
      <c r="G133" s="81" t="s">
        <v>299</v>
      </c>
      <c r="H133" s="83"/>
      <c r="I133" s="83"/>
      <c r="J133" s="83"/>
      <c r="K133" s="81" t="s">
        <v>208</v>
      </c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hidden="1" customHeight="1">
      <c r="A134" s="74" t="s">
        <v>9</v>
      </c>
      <c r="B134" s="80" t="s">
        <v>181</v>
      </c>
      <c r="C134" s="81" t="s">
        <v>280</v>
      </c>
      <c r="D134" s="81" t="s">
        <v>190</v>
      </c>
      <c r="E134" s="81" t="s">
        <v>184</v>
      </c>
      <c r="F134" s="82">
        <v>2017</v>
      </c>
      <c r="G134" s="81" t="s">
        <v>300</v>
      </c>
      <c r="H134" s="83"/>
      <c r="I134" s="83"/>
      <c r="J134" s="83"/>
      <c r="K134" s="81" t="s">
        <v>208</v>
      </c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hidden="1" customHeight="1">
      <c r="A135" s="74" t="s">
        <v>9</v>
      </c>
      <c r="B135" s="80" t="s">
        <v>181</v>
      </c>
      <c r="C135" s="81" t="s">
        <v>280</v>
      </c>
      <c r="D135" s="81" t="s">
        <v>183</v>
      </c>
      <c r="E135" s="81" t="s">
        <v>184</v>
      </c>
      <c r="F135" s="82">
        <v>2018</v>
      </c>
      <c r="G135" s="82">
        <v>82</v>
      </c>
      <c r="H135" s="83"/>
      <c r="I135" s="83"/>
      <c r="J135" s="83"/>
      <c r="K135" s="81" t="s">
        <v>208</v>
      </c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hidden="1" customHeight="1">
      <c r="A136" s="74" t="s">
        <v>9</v>
      </c>
      <c r="B136" s="80" t="s">
        <v>181</v>
      </c>
      <c r="C136" s="81" t="s">
        <v>280</v>
      </c>
      <c r="D136" s="81" t="s">
        <v>188</v>
      </c>
      <c r="E136" s="81" t="s">
        <v>184</v>
      </c>
      <c r="F136" s="82">
        <v>2018</v>
      </c>
      <c r="G136" s="82">
        <v>84</v>
      </c>
      <c r="H136" s="83"/>
      <c r="I136" s="83"/>
      <c r="J136" s="83"/>
      <c r="K136" s="81" t="s">
        <v>208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hidden="1" customHeight="1">
      <c r="A137" s="74" t="s">
        <v>9</v>
      </c>
      <c r="B137" s="80" t="s">
        <v>181</v>
      </c>
      <c r="C137" s="81" t="s">
        <v>280</v>
      </c>
      <c r="D137" s="81" t="s">
        <v>190</v>
      </c>
      <c r="E137" s="81" t="s">
        <v>184</v>
      </c>
      <c r="F137" s="82">
        <v>2018</v>
      </c>
      <c r="G137" s="81" t="s">
        <v>301</v>
      </c>
      <c r="H137" s="83"/>
      <c r="I137" s="83"/>
      <c r="J137" s="83"/>
      <c r="K137" s="81" t="s">
        <v>208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hidden="1" customHeight="1">
      <c r="A138" s="74" t="s">
        <v>9</v>
      </c>
      <c r="B138" s="80" t="s">
        <v>181</v>
      </c>
      <c r="C138" s="81" t="s">
        <v>280</v>
      </c>
      <c r="D138" s="81" t="s">
        <v>183</v>
      </c>
      <c r="E138" s="81" t="s">
        <v>184</v>
      </c>
      <c r="F138" s="82">
        <v>2019</v>
      </c>
      <c r="G138" s="81" t="s">
        <v>302</v>
      </c>
      <c r="H138" s="83"/>
      <c r="I138" s="83"/>
      <c r="J138" s="83"/>
      <c r="K138" s="81" t="s">
        <v>208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hidden="1" customHeight="1">
      <c r="A139" s="74" t="s">
        <v>9</v>
      </c>
      <c r="B139" s="80" t="s">
        <v>181</v>
      </c>
      <c r="C139" s="81" t="s">
        <v>280</v>
      </c>
      <c r="D139" s="81" t="s">
        <v>188</v>
      </c>
      <c r="E139" s="81" t="s">
        <v>184</v>
      </c>
      <c r="F139" s="82">
        <v>2019</v>
      </c>
      <c r="G139" s="81" t="s">
        <v>284</v>
      </c>
      <c r="H139" s="83"/>
      <c r="I139" s="83"/>
      <c r="J139" s="83"/>
      <c r="K139" s="81" t="s">
        <v>208</v>
      </c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hidden="1" customHeight="1">
      <c r="A140" s="74" t="s">
        <v>9</v>
      </c>
      <c r="B140" s="80" t="s">
        <v>181</v>
      </c>
      <c r="C140" s="81" t="s">
        <v>280</v>
      </c>
      <c r="D140" s="81" t="s">
        <v>190</v>
      </c>
      <c r="E140" s="81" t="s">
        <v>184</v>
      </c>
      <c r="F140" s="82">
        <v>2019</v>
      </c>
      <c r="G140" s="81" t="s">
        <v>303</v>
      </c>
      <c r="H140" s="83"/>
      <c r="I140" s="83"/>
      <c r="J140" s="83"/>
      <c r="K140" s="81" t="s">
        <v>208</v>
      </c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hidden="1" customHeight="1">
      <c r="A141" s="74" t="s">
        <v>9</v>
      </c>
      <c r="B141" s="80" t="s">
        <v>181</v>
      </c>
      <c r="C141" s="81" t="s">
        <v>280</v>
      </c>
      <c r="D141" s="81" t="s">
        <v>183</v>
      </c>
      <c r="E141" s="81" t="s">
        <v>184</v>
      </c>
      <c r="F141" s="82">
        <v>2020</v>
      </c>
      <c r="G141" s="81" t="s">
        <v>304</v>
      </c>
      <c r="H141" s="81" t="s">
        <v>226</v>
      </c>
      <c r="I141" s="83"/>
      <c r="J141" s="81" t="s">
        <v>227</v>
      </c>
      <c r="K141" s="81" t="s">
        <v>208</v>
      </c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hidden="1" customHeight="1">
      <c r="A142" s="74" t="s">
        <v>9</v>
      </c>
      <c r="B142" s="80" t="s">
        <v>181</v>
      </c>
      <c r="C142" s="81" t="s">
        <v>280</v>
      </c>
      <c r="D142" s="81" t="s">
        <v>188</v>
      </c>
      <c r="E142" s="81" t="s">
        <v>184</v>
      </c>
      <c r="F142" s="82">
        <v>2020</v>
      </c>
      <c r="G142" s="81" t="s">
        <v>305</v>
      </c>
      <c r="H142" s="81" t="s">
        <v>226</v>
      </c>
      <c r="I142" s="83"/>
      <c r="J142" s="81" t="s">
        <v>227</v>
      </c>
      <c r="K142" s="81" t="s">
        <v>208</v>
      </c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hidden="1" customHeight="1">
      <c r="A143" s="74" t="s">
        <v>9</v>
      </c>
      <c r="B143" s="80" t="s">
        <v>181</v>
      </c>
      <c r="C143" s="81" t="s">
        <v>280</v>
      </c>
      <c r="D143" s="81" t="s">
        <v>190</v>
      </c>
      <c r="E143" s="81" t="s">
        <v>184</v>
      </c>
      <c r="F143" s="82">
        <v>2020</v>
      </c>
      <c r="G143" s="81" t="s">
        <v>306</v>
      </c>
      <c r="H143" s="81" t="s">
        <v>226</v>
      </c>
      <c r="I143" s="83"/>
      <c r="J143" s="81" t="s">
        <v>227</v>
      </c>
      <c r="K143" s="81" t="s">
        <v>208</v>
      </c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hidden="1" customHeight="1">
      <c r="A144" s="74" t="s">
        <v>9</v>
      </c>
      <c r="B144" s="80" t="s">
        <v>181</v>
      </c>
      <c r="C144" s="81" t="s">
        <v>280</v>
      </c>
      <c r="D144" s="81" t="s">
        <v>183</v>
      </c>
      <c r="E144" s="81" t="s">
        <v>184</v>
      </c>
      <c r="F144" s="82">
        <v>2021</v>
      </c>
      <c r="G144" s="81" t="s">
        <v>307</v>
      </c>
      <c r="H144" s="83"/>
      <c r="I144" s="83"/>
      <c r="J144" s="83"/>
      <c r="K144" s="81" t="s">
        <v>208</v>
      </c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hidden="1" customHeight="1">
      <c r="A145" s="74" t="s">
        <v>9</v>
      </c>
      <c r="B145" s="80" t="s">
        <v>181</v>
      </c>
      <c r="C145" s="81" t="s">
        <v>280</v>
      </c>
      <c r="D145" s="81" t="s">
        <v>188</v>
      </c>
      <c r="E145" s="81" t="s">
        <v>184</v>
      </c>
      <c r="F145" s="82">
        <v>2021</v>
      </c>
      <c r="G145" s="81" t="s">
        <v>308</v>
      </c>
      <c r="H145" s="83"/>
      <c r="I145" s="83"/>
      <c r="J145" s="83"/>
      <c r="K145" s="81" t="s">
        <v>208</v>
      </c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hidden="1" customHeight="1">
      <c r="A146" s="74" t="s">
        <v>9</v>
      </c>
      <c r="B146" s="80" t="s">
        <v>181</v>
      </c>
      <c r="C146" s="81" t="s">
        <v>280</v>
      </c>
      <c r="D146" s="81" t="s">
        <v>190</v>
      </c>
      <c r="E146" s="81" t="s">
        <v>184</v>
      </c>
      <c r="F146" s="82">
        <v>2021</v>
      </c>
      <c r="G146" s="81" t="s">
        <v>309</v>
      </c>
      <c r="H146" s="83"/>
      <c r="I146" s="83"/>
      <c r="J146" s="83"/>
      <c r="K146" s="81" t="s">
        <v>208</v>
      </c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hidden="1" customHeight="1">
      <c r="A147" s="74" t="s">
        <v>13</v>
      </c>
      <c r="B147" s="80" t="s">
        <v>181</v>
      </c>
      <c r="C147" s="81" t="s">
        <v>310</v>
      </c>
      <c r="D147" s="81" t="s">
        <v>183</v>
      </c>
      <c r="E147" s="81" t="s">
        <v>184</v>
      </c>
      <c r="F147" s="82">
        <v>2011</v>
      </c>
      <c r="G147" s="81" t="s">
        <v>311</v>
      </c>
      <c r="H147" s="83"/>
      <c r="I147" s="83"/>
      <c r="J147" s="83"/>
      <c r="K147" s="81" t="s">
        <v>208</v>
      </c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hidden="1" customHeight="1">
      <c r="A148" s="74" t="s">
        <v>13</v>
      </c>
      <c r="B148" s="80" t="s">
        <v>181</v>
      </c>
      <c r="C148" s="81" t="s">
        <v>310</v>
      </c>
      <c r="D148" s="81" t="s">
        <v>188</v>
      </c>
      <c r="E148" s="81" t="s">
        <v>184</v>
      </c>
      <c r="F148" s="82">
        <v>2011</v>
      </c>
      <c r="G148" s="81" t="s">
        <v>312</v>
      </c>
      <c r="H148" s="83"/>
      <c r="I148" s="83"/>
      <c r="J148" s="83"/>
      <c r="K148" s="81" t="s">
        <v>208</v>
      </c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hidden="1" customHeight="1">
      <c r="A149" s="74" t="s">
        <v>13</v>
      </c>
      <c r="B149" s="80" t="s">
        <v>181</v>
      </c>
      <c r="C149" s="81" t="s">
        <v>310</v>
      </c>
      <c r="D149" s="81" t="s">
        <v>190</v>
      </c>
      <c r="E149" s="81" t="s">
        <v>184</v>
      </c>
      <c r="F149" s="82">
        <v>2011</v>
      </c>
      <c r="G149" s="81" t="s">
        <v>224</v>
      </c>
      <c r="H149" s="83"/>
      <c r="I149" s="83"/>
      <c r="J149" s="83"/>
      <c r="K149" s="81" t="s">
        <v>208</v>
      </c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hidden="1" customHeight="1">
      <c r="A150" s="74" t="s">
        <v>13</v>
      </c>
      <c r="B150" s="80" t="s">
        <v>181</v>
      </c>
      <c r="C150" s="81" t="s">
        <v>310</v>
      </c>
      <c r="D150" s="81" t="s">
        <v>183</v>
      </c>
      <c r="E150" s="81" t="s">
        <v>184</v>
      </c>
      <c r="F150" s="82">
        <v>2012</v>
      </c>
      <c r="G150" s="82">
        <v>26</v>
      </c>
      <c r="H150" s="83"/>
      <c r="I150" s="83"/>
      <c r="J150" s="83"/>
      <c r="K150" s="81" t="s">
        <v>208</v>
      </c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hidden="1" customHeight="1">
      <c r="A151" s="74" t="s">
        <v>13</v>
      </c>
      <c r="B151" s="80" t="s">
        <v>181</v>
      </c>
      <c r="C151" s="81" t="s">
        <v>310</v>
      </c>
      <c r="D151" s="81" t="s">
        <v>188</v>
      </c>
      <c r="E151" s="81" t="s">
        <v>184</v>
      </c>
      <c r="F151" s="82">
        <v>2012</v>
      </c>
      <c r="G151" s="81" t="s">
        <v>313</v>
      </c>
      <c r="H151" s="83"/>
      <c r="I151" s="83"/>
      <c r="J151" s="83"/>
      <c r="K151" s="81" t="s">
        <v>208</v>
      </c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hidden="1" customHeight="1">
      <c r="A152" s="74" t="s">
        <v>13</v>
      </c>
      <c r="B152" s="80" t="s">
        <v>181</v>
      </c>
      <c r="C152" s="81" t="s">
        <v>310</v>
      </c>
      <c r="D152" s="81" t="s">
        <v>190</v>
      </c>
      <c r="E152" s="81" t="s">
        <v>184</v>
      </c>
      <c r="F152" s="82">
        <v>2012</v>
      </c>
      <c r="G152" s="81" t="s">
        <v>314</v>
      </c>
      <c r="H152" s="83"/>
      <c r="I152" s="83"/>
      <c r="J152" s="83"/>
      <c r="K152" s="81" t="s">
        <v>208</v>
      </c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hidden="1" customHeight="1">
      <c r="A153" s="74" t="s">
        <v>13</v>
      </c>
      <c r="B153" s="80" t="s">
        <v>181</v>
      </c>
      <c r="C153" s="81" t="s">
        <v>310</v>
      </c>
      <c r="D153" s="81" t="s">
        <v>183</v>
      </c>
      <c r="E153" s="81" t="s">
        <v>184</v>
      </c>
      <c r="F153" s="82">
        <v>2013</v>
      </c>
      <c r="G153" s="82">
        <v>27</v>
      </c>
      <c r="H153" s="83"/>
      <c r="I153" s="83"/>
      <c r="J153" s="83"/>
      <c r="K153" s="81" t="s">
        <v>208</v>
      </c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hidden="1" customHeight="1">
      <c r="A154" s="74" t="s">
        <v>13</v>
      </c>
      <c r="B154" s="80" t="s">
        <v>181</v>
      </c>
      <c r="C154" s="81" t="s">
        <v>310</v>
      </c>
      <c r="D154" s="81" t="s">
        <v>188</v>
      </c>
      <c r="E154" s="81" t="s">
        <v>184</v>
      </c>
      <c r="F154" s="82">
        <v>2013</v>
      </c>
      <c r="G154" s="81" t="s">
        <v>315</v>
      </c>
      <c r="H154" s="83"/>
      <c r="I154" s="83"/>
      <c r="J154" s="83"/>
      <c r="K154" s="81" t="s">
        <v>208</v>
      </c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hidden="1" customHeight="1">
      <c r="A155" s="74" t="s">
        <v>13</v>
      </c>
      <c r="B155" s="80" t="s">
        <v>181</v>
      </c>
      <c r="C155" s="81" t="s">
        <v>310</v>
      </c>
      <c r="D155" s="81" t="s">
        <v>190</v>
      </c>
      <c r="E155" s="81" t="s">
        <v>184</v>
      </c>
      <c r="F155" s="82">
        <v>2013</v>
      </c>
      <c r="G155" s="81" t="s">
        <v>316</v>
      </c>
      <c r="H155" s="83"/>
      <c r="I155" s="83"/>
      <c r="J155" s="83"/>
      <c r="K155" s="81" t="s">
        <v>208</v>
      </c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hidden="1" customHeight="1">
      <c r="A156" s="74" t="s">
        <v>13</v>
      </c>
      <c r="B156" s="80" t="s">
        <v>181</v>
      </c>
      <c r="C156" s="81" t="s">
        <v>310</v>
      </c>
      <c r="D156" s="81" t="s">
        <v>183</v>
      </c>
      <c r="E156" s="81" t="s">
        <v>184</v>
      </c>
      <c r="F156" s="82">
        <v>2014</v>
      </c>
      <c r="G156" s="81" t="s">
        <v>317</v>
      </c>
      <c r="H156" s="83"/>
      <c r="I156" s="83"/>
      <c r="J156" s="83"/>
      <c r="K156" s="81" t="s">
        <v>208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hidden="1" customHeight="1">
      <c r="A157" s="74" t="s">
        <v>13</v>
      </c>
      <c r="B157" s="80" t="s">
        <v>181</v>
      </c>
      <c r="C157" s="81" t="s">
        <v>310</v>
      </c>
      <c r="D157" s="81" t="s">
        <v>188</v>
      </c>
      <c r="E157" s="81" t="s">
        <v>184</v>
      </c>
      <c r="F157" s="82">
        <v>2014</v>
      </c>
      <c r="G157" s="81" t="s">
        <v>318</v>
      </c>
      <c r="H157" s="83"/>
      <c r="I157" s="83"/>
      <c r="J157" s="83"/>
      <c r="K157" s="81" t="s">
        <v>208</v>
      </c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hidden="1" customHeight="1">
      <c r="A158" s="74" t="s">
        <v>13</v>
      </c>
      <c r="B158" s="80" t="s">
        <v>181</v>
      </c>
      <c r="C158" s="81" t="s">
        <v>310</v>
      </c>
      <c r="D158" s="81" t="s">
        <v>190</v>
      </c>
      <c r="E158" s="81" t="s">
        <v>184</v>
      </c>
      <c r="F158" s="82">
        <v>2014</v>
      </c>
      <c r="G158" s="81" t="s">
        <v>319</v>
      </c>
      <c r="H158" s="83"/>
      <c r="I158" s="83"/>
      <c r="J158" s="83"/>
      <c r="K158" s="81" t="s">
        <v>208</v>
      </c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hidden="1" customHeight="1">
      <c r="A159" s="74" t="s">
        <v>13</v>
      </c>
      <c r="B159" s="80" t="s">
        <v>181</v>
      </c>
      <c r="C159" s="81" t="s">
        <v>310</v>
      </c>
      <c r="D159" s="81" t="s">
        <v>183</v>
      </c>
      <c r="E159" s="81" t="s">
        <v>184</v>
      </c>
      <c r="F159" s="82">
        <v>2015</v>
      </c>
      <c r="G159" s="82">
        <v>14</v>
      </c>
      <c r="H159" s="83"/>
      <c r="I159" s="83"/>
      <c r="J159" s="83"/>
      <c r="K159" s="81" t="s">
        <v>208</v>
      </c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hidden="1" customHeight="1">
      <c r="A160" s="74" t="s">
        <v>13</v>
      </c>
      <c r="B160" s="80" t="s">
        <v>181</v>
      </c>
      <c r="C160" s="81" t="s">
        <v>310</v>
      </c>
      <c r="D160" s="81" t="s">
        <v>188</v>
      </c>
      <c r="E160" s="81" t="s">
        <v>184</v>
      </c>
      <c r="F160" s="82">
        <v>2015</v>
      </c>
      <c r="G160" s="81" t="s">
        <v>320</v>
      </c>
      <c r="H160" s="83"/>
      <c r="I160" s="83"/>
      <c r="J160" s="83"/>
      <c r="K160" s="81" t="s">
        <v>208</v>
      </c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hidden="1" customHeight="1">
      <c r="A161" s="74" t="s">
        <v>13</v>
      </c>
      <c r="B161" s="80" t="s">
        <v>181</v>
      </c>
      <c r="C161" s="81" t="s">
        <v>310</v>
      </c>
      <c r="D161" s="81" t="s">
        <v>190</v>
      </c>
      <c r="E161" s="81" t="s">
        <v>184</v>
      </c>
      <c r="F161" s="82">
        <v>2015</v>
      </c>
      <c r="G161" s="81" t="s">
        <v>321</v>
      </c>
      <c r="H161" s="83"/>
      <c r="I161" s="83"/>
      <c r="J161" s="83"/>
      <c r="K161" s="81" t="s">
        <v>208</v>
      </c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hidden="1" customHeight="1">
      <c r="A162" s="74" t="s">
        <v>13</v>
      </c>
      <c r="B162" s="80" t="s">
        <v>181</v>
      </c>
      <c r="C162" s="81" t="s">
        <v>310</v>
      </c>
      <c r="D162" s="81" t="s">
        <v>183</v>
      </c>
      <c r="E162" s="81" t="s">
        <v>184</v>
      </c>
      <c r="F162" s="82">
        <v>2016</v>
      </c>
      <c r="G162" s="81" t="s">
        <v>322</v>
      </c>
      <c r="H162" s="83"/>
      <c r="I162" s="83"/>
      <c r="J162" s="83"/>
      <c r="K162" s="81" t="s">
        <v>208</v>
      </c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hidden="1" customHeight="1">
      <c r="A163" s="74" t="s">
        <v>13</v>
      </c>
      <c r="B163" s="80" t="s">
        <v>181</v>
      </c>
      <c r="C163" s="81" t="s">
        <v>310</v>
      </c>
      <c r="D163" s="81" t="s">
        <v>188</v>
      </c>
      <c r="E163" s="81" t="s">
        <v>184</v>
      </c>
      <c r="F163" s="82">
        <v>2016</v>
      </c>
      <c r="G163" s="81" t="s">
        <v>323</v>
      </c>
      <c r="H163" s="83"/>
      <c r="I163" s="83"/>
      <c r="J163" s="83"/>
      <c r="K163" s="81" t="s">
        <v>208</v>
      </c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hidden="1" customHeight="1">
      <c r="A164" s="74" t="s">
        <v>13</v>
      </c>
      <c r="B164" s="80" t="s">
        <v>181</v>
      </c>
      <c r="C164" s="81" t="s">
        <v>310</v>
      </c>
      <c r="D164" s="81" t="s">
        <v>190</v>
      </c>
      <c r="E164" s="81" t="s">
        <v>184</v>
      </c>
      <c r="F164" s="82">
        <v>2016</v>
      </c>
      <c r="G164" s="82">
        <v>7</v>
      </c>
      <c r="H164" s="83"/>
      <c r="I164" s="83"/>
      <c r="J164" s="83"/>
      <c r="K164" s="81" t="s">
        <v>208</v>
      </c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hidden="1" customHeight="1">
      <c r="A165" s="74" t="s">
        <v>13</v>
      </c>
      <c r="B165" s="80" t="s">
        <v>181</v>
      </c>
      <c r="C165" s="81" t="s">
        <v>310</v>
      </c>
      <c r="D165" s="81" t="s">
        <v>183</v>
      </c>
      <c r="E165" s="81" t="s">
        <v>184</v>
      </c>
      <c r="F165" s="82">
        <v>2017</v>
      </c>
      <c r="G165" s="82">
        <v>13</v>
      </c>
      <c r="H165" s="83"/>
      <c r="I165" s="83"/>
      <c r="J165" s="83"/>
      <c r="K165" s="81" t="s">
        <v>208</v>
      </c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hidden="1" customHeight="1">
      <c r="A166" s="74" t="s">
        <v>13</v>
      </c>
      <c r="B166" s="80" t="s">
        <v>181</v>
      </c>
      <c r="C166" s="81" t="s">
        <v>310</v>
      </c>
      <c r="D166" s="81" t="s">
        <v>188</v>
      </c>
      <c r="E166" s="81" t="s">
        <v>184</v>
      </c>
      <c r="F166" s="82">
        <v>2017</v>
      </c>
      <c r="G166" s="81" t="s">
        <v>324</v>
      </c>
      <c r="H166" s="83"/>
      <c r="I166" s="83"/>
      <c r="J166" s="83"/>
      <c r="K166" s="81" t="s">
        <v>208</v>
      </c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hidden="1" customHeight="1">
      <c r="A167" s="74" t="s">
        <v>13</v>
      </c>
      <c r="B167" s="80" t="s">
        <v>181</v>
      </c>
      <c r="C167" s="81" t="s">
        <v>310</v>
      </c>
      <c r="D167" s="81" t="s">
        <v>190</v>
      </c>
      <c r="E167" s="81" t="s">
        <v>184</v>
      </c>
      <c r="F167" s="82">
        <v>2017</v>
      </c>
      <c r="G167" s="81" t="s">
        <v>325</v>
      </c>
      <c r="H167" s="83"/>
      <c r="I167" s="83"/>
      <c r="J167" s="83"/>
      <c r="K167" s="81" t="s">
        <v>208</v>
      </c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hidden="1" customHeight="1">
      <c r="A168" s="74" t="s">
        <v>13</v>
      </c>
      <c r="B168" s="80" t="s">
        <v>181</v>
      </c>
      <c r="C168" s="81" t="s">
        <v>310</v>
      </c>
      <c r="D168" s="81" t="s">
        <v>183</v>
      </c>
      <c r="E168" s="81" t="s">
        <v>184</v>
      </c>
      <c r="F168" s="82">
        <v>2018</v>
      </c>
      <c r="G168" s="81" t="s">
        <v>326</v>
      </c>
      <c r="H168" s="83"/>
      <c r="I168" s="83"/>
      <c r="J168" s="83"/>
      <c r="K168" s="81" t="s">
        <v>208</v>
      </c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hidden="1" customHeight="1">
      <c r="A169" s="74" t="s">
        <v>13</v>
      </c>
      <c r="B169" s="80" t="s">
        <v>181</v>
      </c>
      <c r="C169" s="81" t="s">
        <v>310</v>
      </c>
      <c r="D169" s="81" t="s">
        <v>188</v>
      </c>
      <c r="E169" s="81" t="s">
        <v>184</v>
      </c>
      <c r="F169" s="82">
        <v>2018</v>
      </c>
      <c r="G169" s="81" t="s">
        <v>327</v>
      </c>
      <c r="H169" s="83"/>
      <c r="I169" s="83"/>
      <c r="J169" s="83"/>
      <c r="K169" s="81" t="s">
        <v>208</v>
      </c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hidden="1" customHeight="1">
      <c r="A170" s="74" t="s">
        <v>13</v>
      </c>
      <c r="B170" s="80" t="s">
        <v>181</v>
      </c>
      <c r="C170" s="81" t="s">
        <v>310</v>
      </c>
      <c r="D170" s="81" t="s">
        <v>190</v>
      </c>
      <c r="E170" s="81" t="s">
        <v>184</v>
      </c>
      <c r="F170" s="82">
        <v>2018</v>
      </c>
      <c r="G170" s="81" t="s">
        <v>328</v>
      </c>
      <c r="H170" s="83"/>
      <c r="I170" s="83"/>
      <c r="J170" s="83"/>
      <c r="K170" s="81" t="s">
        <v>208</v>
      </c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hidden="1" customHeight="1">
      <c r="A171" s="74" t="s">
        <v>13</v>
      </c>
      <c r="B171" s="80" t="s">
        <v>181</v>
      </c>
      <c r="C171" s="81" t="s">
        <v>310</v>
      </c>
      <c r="D171" s="81" t="s">
        <v>183</v>
      </c>
      <c r="E171" s="81" t="s">
        <v>184</v>
      </c>
      <c r="F171" s="82">
        <v>2019</v>
      </c>
      <c r="G171" s="81" t="s">
        <v>329</v>
      </c>
      <c r="H171" s="81" t="s">
        <v>226</v>
      </c>
      <c r="I171" s="83"/>
      <c r="J171" s="81" t="s">
        <v>227</v>
      </c>
      <c r="K171" s="81" t="s">
        <v>208</v>
      </c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hidden="1" customHeight="1">
      <c r="A172" s="74" t="s">
        <v>13</v>
      </c>
      <c r="B172" s="80" t="s">
        <v>181</v>
      </c>
      <c r="C172" s="81" t="s">
        <v>310</v>
      </c>
      <c r="D172" s="81" t="s">
        <v>188</v>
      </c>
      <c r="E172" s="81" t="s">
        <v>184</v>
      </c>
      <c r="F172" s="82">
        <v>2019</v>
      </c>
      <c r="G172" s="82">
        <v>16</v>
      </c>
      <c r="H172" s="81" t="s">
        <v>226</v>
      </c>
      <c r="I172" s="83"/>
      <c r="J172" s="81" t="s">
        <v>227</v>
      </c>
      <c r="K172" s="81" t="s">
        <v>208</v>
      </c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hidden="1" customHeight="1">
      <c r="A173" s="74" t="s">
        <v>13</v>
      </c>
      <c r="B173" s="80" t="s">
        <v>181</v>
      </c>
      <c r="C173" s="81" t="s">
        <v>310</v>
      </c>
      <c r="D173" s="81" t="s">
        <v>190</v>
      </c>
      <c r="E173" s="81" t="s">
        <v>184</v>
      </c>
      <c r="F173" s="82">
        <v>2019</v>
      </c>
      <c r="G173" s="81" t="s">
        <v>330</v>
      </c>
      <c r="H173" s="81" t="s">
        <v>226</v>
      </c>
      <c r="I173" s="83"/>
      <c r="J173" s="81" t="s">
        <v>227</v>
      </c>
      <c r="K173" s="81" t="s">
        <v>208</v>
      </c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hidden="1" customHeight="1">
      <c r="A174" s="74" t="s">
        <v>13</v>
      </c>
      <c r="B174" s="80" t="s">
        <v>181</v>
      </c>
      <c r="C174" s="81" t="s">
        <v>310</v>
      </c>
      <c r="D174" s="81" t="s">
        <v>183</v>
      </c>
      <c r="E174" s="81" t="s">
        <v>184</v>
      </c>
      <c r="F174" s="82">
        <v>2020</v>
      </c>
      <c r="G174" s="81" t="s">
        <v>331</v>
      </c>
      <c r="H174" s="81" t="s">
        <v>226</v>
      </c>
      <c r="I174" s="83"/>
      <c r="J174" s="81" t="s">
        <v>227</v>
      </c>
      <c r="K174" s="81" t="s">
        <v>208</v>
      </c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hidden="1" customHeight="1">
      <c r="A175" s="74" t="s">
        <v>13</v>
      </c>
      <c r="B175" s="80" t="s">
        <v>181</v>
      </c>
      <c r="C175" s="81" t="s">
        <v>310</v>
      </c>
      <c r="D175" s="81" t="s">
        <v>188</v>
      </c>
      <c r="E175" s="81" t="s">
        <v>184</v>
      </c>
      <c r="F175" s="82">
        <v>2020</v>
      </c>
      <c r="G175" s="81" t="s">
        <v>332</v>
      </c>
      <c r="H175" s="81" t="s">
        <v>226</v>
      </c>
      <c r="I175" s="83"/>
      <c r="J175" s="81" t="s">
        <v>227</v>
      </c>
      <c r="K175" s="81" t="s">
        <v>208</v>
      </c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hidden="1" customHeight="1">
      <c r="A176" s="74" t="s">
        <v>13</v>
      </c>
      <c r="B176" s="80" t="s">
        <v>181</v>
      </c>
      <c r="C176" s="81" t="s">
        <v>310</v>
      </c>
      <c r="D176" s="81" t="s">
        <v>190</v>
      </c>
      <c r="E176" s="81" t="s">
        <v>184</v>
      </c>
      <c r="F176" s="82">
        <v>2020</v>
      </c>
      <c r="G176" s="81" t="s">
        <v>333</v>
      </c>
      <c r="H176" s="81" t="s">
        <v>226</v>
      </c>
      <c r="I176" s="83"/>
      <c r="J176" s="81" t="s">
        <v>227</v>
      </c>
      <c r="K176" s="81" t="s">
        <v>208</v>
      </c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autoFilter ref="A2:K176" xr:uid="{00000000-0009-0000-0000-00000B000000}">
    <filterColumn colId="0">
      <filters>
        <filter val="Colombia"/>
      </filters>
    </filterColumn>
  </autoFilter>
  <mergeCells count="1">
    <mergeCell ref="A1:K1"/>
  </mergeCells>
  <pageMargins left="1" right="1" top="1" bottom="1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A4" sqref="A4:A9"/>
    </sheetView>
  </sheetViews>
  <sheetFormatPr baseColWidth="10" defaultColWidth="14.453125" defaultRowHeight="15" customHeight="1"/>
  <cols>
    <col min="1" max="11" width="10" customWidth="1"/>
    <col min="12" max="12" width="10.26953125" customWidth="1"/>
    <col min="13" max="26" width="10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15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" t="s">
        <v>16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5" t="s">
        <v>17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3" t="s">
        <v>18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5"/>
      <c r="B13" s="5"/>
      <c r="C13" s="5"/>
      <c r="D13" s="5"/>
      <c r="E13" s="5"/>
      <c r="F13" s="5"/>
      <c r="G13" s="5"/>
      <c r="H13" s="5"/>
      <c r="I13" s="5"/>
      <c r="J13" s="5" t="s">
        <v>19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5"/>
      <c r="B14" s="5"/>
      <c r="C14" s="5"/>
      <c r="D14" s="5"/>
      <c r="E14" s="5"/>
      <c r="F14" s="5"/>
      <c r="G14" s="5"/>
      <c r="H14" s="5"/>
      <c r="I14" s="5"/>
      <c r="J14" s="12" t="s">
        <v>20</v>
      </c>
      <c r="K14" s="12" t="s">
        <v>21</v>
      </c>
      <c r="L14" s="12" t="s">
        <v>22</v>
      </c>
      <c r="M14" s="12" t="s">
        <v>23</v>
      </c>
      <c r="N14" s="12" t="s">
        <v>24</v>
      </c>
      <c r="O14" s="12" t="s">
        <v>25</v>
      </c>
      <c r="P14" s="12" t="s">
        <v>26</v>
      </c>
      <c r="Q14" s="12" t="s">
        <v>27</v>
      </c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5"/>
      <c r="B15" s="5"/>
      <c r="C15" s="5"/>
      <c r="D15" s="5"/>
      <c r="E15" s="5"/>
      <c r="F15" s="5"/>
      <c r="G15" s="5"/>
      <c r="H15" s="5"/>
      <c r="I15" s="5"/>
      <c r="J15" s="5" t="s">
        <v>28</v>
      </c>
      <c r="K15" s="13">
        <v>4050328.01282433</v>
      </c>
      <c r="L15" s="13">
        <v>343504.78238953796</v>
      </c>
      <c r="M15" s="13">
        <v>42883.846132283572</v>
      </c>
      <c r="N15" s="13">
        <v>33372.908701448774</v>
      </c>
      <c r="O15" s="13">
        <v>43032.002545413867</v>
      </c>
      <c r="P15" s="13">
        <v>380540.55206495244</v>
      </c>
      <c r="Q15" s="13">
        <v>4893662.4455015641</v>
      </c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5"/>
      <c r="B16" s="5"/>
      <c r="C16" s="5"/>
      <c r="D16" s="5"/>
      <c r="E16" s="5"/>
      <c r="F16" s="5"/>
      <c r="G16" s="5"/>
      <c r="H16" s="5"/>
      <c r="I16" s="5"/>
      <c r="J16" s="5" t="s">
        <v>29</v>
      </c>
      <c r="K16" s="14">
        <v>5548788.4218183849</v>
      </c>
      <c r="L16" s="14">
        <v>296771.8877831453</v>
      </c>
      <c r="M16" s="14">
        <v>48489.564794672253</v>
      </c>
      <c r="N16" s="14">
        <v>30093.588334367356</v>
      </c>
      <c r="O16" s="14">
        <v>96755.669094604105</v>
      </c>
      <c r="P16" s="14">
        <v>404546.6118836368</v>
      </c>
      <c r="Q16" s="14">
        <v>6425445.7437088117</v>
      </c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5"/>
      <c r="B17" s="5"/>
      <c r="C17" s="5"/>
      <c r="D17" s="5"/>
      <c r="E17" s="5"/>
      <c r="F17" s="5"/>
      <c r="G17" s="5"/>
      <c r="H17" s="5"/>
      <c r="I17" s="5"/>
      <c r="J17" s="5" t="s">
        <v>30</v>
      </c>
      <c r="K17" s="13">
        <v>8838809.45774105</v>
      </c>
      <c r="L17" s="13">
        <v>390467.5480518415</v>
      </c>
      <c r="M17" s="13">
        <v>57063.85355700236</v>
      </c>
      <c r="N17" s="13">
        <v>4766.0427500538981</v>
      </c>
      <c r="O17" s="13">
        <v>64773.447827662028</v>
      </c>
      <c r="P17" s="13">
        <v>357073.179603439</v>
      </c>
      <c r="Q17" s="13">
        <v>9712953.5295310505</v>
      </c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5"/>
      <c r="B18" s="5"/>
      <c r="C18" s="5"/>
      <c r="D18" s="5"/>
      <c r="E18" s="5"/>
      <c r="F18" s="5"/>
      <c r="G18" s="5"/>
      <c r="H18" s="5"/>
      <c r="I18" s="5"/>
      <c r="J18" s="5" t="s">
        <v>31</v>
      </c>
      <c r="K18" s="14">
        <v>9172891.9820086919</v>
      </c>
      <c r="L18" s="14">
        <v>530964.63655442093</v>
      </c>
      <c r="M18" s="14">
        <v>80046.256078830236</v>
      </c>
      <c r="N18" s="14">
        <v>98826.753281629324</v>
      </c>
      <c r="O18" s="14">
        <v>103530.49023753151</v>
      </c>
      <c r="P18" s="14">
        <v>283603.42524254241</v>
      </c>
      <c r="Q18" s="14">
        <v>10269863.543403646</v>
      </c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5"/>
      <c r="B19" s="5"/>
      <c r="C19" s="5"/>
      <c r="D19" s="5"/>
      <c r="E19" s="5"/>
      <c r="F19" s="5"/>
      <c r="G19" s="5"/>
      <c r="H19" s="5"/>
      <c r="I19" s="5"/>
      <c r="J19" s="5" t="s">
        <v>32</v>
      </c>
      <c r="K19" s="13">
        <v>7606749.4804545119</v>
      </c>
      <c r="L19" s="13">
        <v>635138.21798262862</v>
      </c>
      <c r="M19" s="13">
        <v>167582.32892316143</v>
      </c>
      <c r="N19" s="13">
        <v>45636.222595822954</v>
      </c>
      <c r="O19" s="13">
        <v>29223.548253289082</v>
      </c>
      <c r="P19" s="13">
        <v>228546.98252312222</v>
      </c>
      <c r="Q19" s="13">
        <v>8712876.7807325348</v>
      </c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5"/>
      <c r="B20" s="5"/>
      <c r="C20" s="5"/>
      <c r="D20" s="5"/>
      <c r="E20" s="5"/>
      <c r="F20" s="5"/>
      <c r="G20" s="5"/>
      <c r="H20" s="5"/>
      <c r="I20" s="5"/>
      <c r="J20" s="5" t="s">
        <v>33</v>
      </c>
      <c r="K20" s="14">
        <v>6212856.7419895334</v>
      </c>
      <c r="L20" s="14">
        <v>842673.34510368027</v>
      </c>
      <c r="M20" s="14">
        <v>111803.99993176304</v>
      </c>
      <c r="N20" s="14">
        <v>78664.914651955303</v>
      </c>
      <c r="O20" s="14">
        <v>37988.821898741146</v>
      </c>
      <c r="P20" s="14">
        <v>343154.74032792082</v>
      </c>
      <c r="Q20" s="14">
        <v>7627142.5639035935</v>
      </c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5"/>
      <c r="B21" s="5"/>
      <c r="C21" s="5"/>
      <c r="D21" s="5"/>
      <c r="E21" s="5"/>
      <c r="F21" s="5"/>
      <c r="G21" s="5"/>
      <c r="H21" s="5"/>
      <c r="I21" s="5"/>
      <c r="J21" s="5" t="s">
        <v>34</v>
      </c>
      <c r="K21" s="13">
        <v>4585308.0139105478</v>
      </c>
      <c r="L21" s="13">
        <v>658144.13669001218</v>
      </c>
      <c r="M21" s="13">
        <v>39366.264069390716</v>
      </c>
      <c r="N21" s="13">
        <v>124398.59845692971</v>
      </c>
      <c r="O21" s="13">
        <v>34807.795169873876</v>
      </c>
      <c r="P21" s="13">
        <v>391030.56804246205</v>
      </c>
      <c r="Q21" s="13">
        <v>5833055.3763392167</v>
      </c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5"/>
      <c r="B22" s="5"/>
      <c r="C22" s="5"/>
      <c r="D22" s="5"/>
      <c r="E22" s="5"/>
      <c r="F22" s="5"/>
      <c r="G22" s="5"/>
      <c r="H22" s="5"/>
      <c r="I22" s="5"/>
      <c r="J22" s="5" t="s">
        <v>35</v>
      </c>
      <c r="K22" s="14">
        <v>4411423.3209632272</v>
      </c>
      <c r="L22" s="14">
        <v>671786.46454997081</v>
      </c>
      <c r="M22" s="14">
        <v>135617.81166743196</v>
      </c>
      <c r="N22" s="14">
        <v>146308.85833067144</v>
      </c>
      <c r="O22" s="14">
        <v>13624.601559413819</v>
      </c>
      <c r="P22" s="14">
        <v>590508.03313239512</v>
      </c>
      <c r="Q22" s="14">
        <v>5969269.0902031111</v>
      </c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5"/>
      <c r="B23" s="5"/>
      <c r="C23" s="5"/>
      <c r="D23" s="5"/>
      <c r="E23" s="5"/>
      <c r="F23" s="5"/>
      <c r="G23" s="5"/>
      <c r="H23" s="5"/>
      <c r="I23" s="5"/>
      <c r="J23" s="5" t="s">
        <v>36</v>
      </c>
      <c r="K23" s="13">
        <v>3386391.0305977915</v>
      </c>
      <c r="L23" s="13">
        <v>488284.95038185554</v>
      </c>
      <c r="M23" s="13">
        <v>150045.97915964416</v>
      </c>
      <c r="N23" s="13">
        <v>34296.948202084735</v>
      </c>
      <c r="O23" s="13">
        <v>25985.503972876024</v>
      </c>
      <c r="P23" s="13">
        <v>547457.67146245576</v>
      </c>
      <c r="Q23" s="13">
        <v>4632462.0837767078</v>
      </c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/>
      <c r="B24" s="5"/>
      <c r="C24" s="5"/>
      <c r="D24" s="5"/>
      <c r="E24" s="5"/>
      <c r="F24" s="5"/>
      <c r="G24" s="5"/>
      <c r="H24" s="5"/>
      <c r="I24" s="5"/>
      <c r="J24" s="5" t="s">
        <v>37</v>
      </c>
      <c r="K24" s="14">
        <v>5050259.1475873012</v>
      </c>
      <c r="L24" s="14">
        <v>785419.30753234983</v>
      </c>
      <c r="M24" s="14">
        <v>94746.143533350012</v>
      </c>
      <c r="N24" s="14">
        <v>87037.759998590016</v>
      </c>
      <c r="O24" s="14">
        <v>47572.377275910003</v>
      </c>
      <c r="P24" s="14">
        <v>512059.59380096005</v>
      </c>
      <c r="Q24" s="14">
        <v>6577094.3297284609</v>
      </c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5"/>
      <c r="B25" s="5"/>
      <c r="C25" s="5"/>
      <c r="D25" s="5"/>
      <c r="E25" s="5"/>
      <c r="F25" s="5"/>
      <c r="G25" s="5"/>
      <c r="H25" s="5"/>
      <c r="I25" s="5"/>
      <c r="J25" s="5" t="s">
        <v>38</v>
      </c>
      <c r="K25" s="15">
        <v>5500110.1133638714</v>
      </c>
      <c r="L25" s="15">
        <v>673576.44312359986</v>
      </c>
      <c r="M25" s="15">
        <v>111649.46206123999</v>
      </c>
      <c r="N25" s="15">
        <v>95537.039833000003</v>
      </c>
      <c r="O25" s="15">
        <v>28573.808476279999</v>
      </c>
      <c r="P25" s="15">
        <v>496001.52342957002</v>
      </c>
      <c r="Q25" s="15">
        <v>6905448.3902875604</v>
      </c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12" t="s">
        <v>21</v>
      </c>
      <c r="L28" s="12" t="s">
        <v>22</v>
      </c>
      <c r="M28" s="12" t="s">
        <v>23</v>
      </c>
      <c r="N28" s="12" t="s">
        <v>24</v>
      </c>
      <c r="O28" s="12" t="s">
        <v>25</v>
      </c>
      <c r="P28" s="12" t="s">
        <v>26</v>
      </c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5"/>
      <c r="B29" s="5"/>
      <c r="C29" s="5"/>
      <c r="D29" s="5"/>
      <c r="E29" s="5"/>
      <c r="F29" s="5"/>
      <c r="G29" s="5"/>
      <c r="H29" s="5"/>
      <c r="I29" s="5"/>
      <c r="J29" s="5" t="s">
        <v>28</v>
      </c>
      <c r="K29" s="16">
        <f t="shared" ref="K29:O29" si="0">K15/$Q$15</f>
        <v>0.82766804166224039</v>
      </c>
      <c r="L29" s="16">
        <f t="shared" si="0"/>
        <v>7.0193803968906829E-2</v>
      </c>
      <c r="M29" s="16">
        <f t="shared" si="0"/>
        <v>8.7631393889261808E-3</v>
      </c>
      <c r="N29" s="16">
        <f t="shared" si="0"/>
        <v>6.8196180413151279E-3</v>
      </c>
      <c r="O29" s="16">
        <f t="shared" si="0"/>
        <v>8.7934145488458189E-3</v>
      </c>
      <c r="P29" s="13">
        <v>380540.55206495244</v>
      </c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17"/>
      <c r="B30" s="5"/>
      <c r="C30" s="5"/>
      <c r="D30" s="5"/>
      <c r="E30" s="5"/>
      <c r="F30" s="5"/>
      <c r="G30" s="5"/>
      <c r="H30" s="5"/>
      <c r="I30" s="5"/>
      <c r="J30" s="5" t="s">
        <v>29</v>
      </c>
      <c r="K30" s="18">
        <f t="shared" ref="K30:O30" si="1">K16/$Q$16</f>
        <v>0.86356474603357025</v>
      </c>
      <c r="L30" s="18">
        <f t="shared" si="1"/>
        <v>4.6186972798535612E-2</v>
      </c>
      <c r="M30" s="18">
        <f t="shared" si="1"/>
        <v>7.5464904270880579E-3</v>
      </c>
      <c r="N30" s="18">
        <f t="shared" si="1"/>
        <v>4.6835020533528195E-3</v>
      </c>
      <c r="O30" s="18">
        <f t="shared" si="1"/>
        <v>1.5058203423371538E-2</v>
      </c>
      <c r="P30" s="14">
        <v>404546.6118836368</v>
      </c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5"/>
      <c r="B31" s="5"/>
      <c r="C31" s="5"/>
      <c r="D31" s="5"/>
      <c r="E31" s="5"/>
      <c r="F31" s="5"/>
      <c r="G31" s="5"/>
      <c r="H31" s="5"/>
      <c r="I31" s="5"/>
      <c r="J31" s="5" t="s">
        <v>30</v>
      </c>
      <c r="K31" s="16">
        <f t="shared" ref="K31:O31" si="2">K17/$Q$17</f>
        <v>0.91000223885224285</v>
      </c>
      <c r="L31" s="16">
        <f t="shared" si="2"/>
        <v>4.0200701760249605E-2</v>
      </c>
      <c r="M31" s="16">
        <f t="shared" si="2"/>
        <v>5.8750259005673888E-3</v>
      </c>
      <c r="N31" s="16">
        <f t="shared" si="2"/>
        <v>4.9068933929966062E-4</v>
      </c>
      <c r="O31" s="16">
        <f t="shared" si="2"/>
        <v>6.6687694562448238E-3</v>
      </c>
      <c r="P31" s="13">
        <v>357073.179603439</v>
      </c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5"/>
      <c r="B32" s="5"/>
      <c r="C32" s="5"/>
      <c r="D32" s="5"/>
      <c r="E32" s="5"/>
      <c r="F32" s="5"/>
      <c r="G32" s="5"/>
      <c r="H32" s="5"/>
      <c r="I32" s="5"/>
      <c r="J32" s="5" t="s">
        <v>31</v>
      </c>
      <c r="K32" s="18">
        <f t="shared" ref="K32:O32" si="3">K18/$Q$18</f>
        <v>0.89318538101710798</v>
      </c>
      <c r="L32" s="18">
        <f t="shared" si="3"/>
        <v>5.1701235786668326E-2</v>
      </c>
      <c r="M32" s="18">
        <f t="shared" si="3"/>
        <v>7.7942862376437425E-3</v>
      </c>
      <c r="N32" s="18">
        <f t="shared" si="3"/>
        <v>9.6229860176775123E-3</v>
      </c>
      <c r="O32" s="18">
        <f t="shared" si="3"/>
        <v>1.008099959653596E-2</v>
      </c>
      <c r="P32" s="14">
        <v>283603.42524254241</v>
      </c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5"/>
      <c r="B33" s="5"/>
      <c r="C33" s="5"/>
      <c r="D33" s="5"/>
      <c r="E33" s="5"/>
      <c r="F33" s="5"/>
      <c r="G33" s="5"/>
      <c r="H33" s="5"/>
      <c r="I33" s="5"/>
      <c r="J33" s="5" t="s">
        <v>32</v>
      </c>
      <c r="K33" s="16">
        <f t="shared" ref="K33:O33" si="4">K19/$Q$19</f>
        <v>0.87304683308226183</v>
      </c>
      <c r="L33" s="16">
        <f t="shared" si="4"/>
        <v>7.2896499510604743E-2</v>
      </c>
      <c r="M33" s="16">
        <f t="shared" si="4"/>
        <v>1.9233868805966513E-2</v>
      </c>
      <c r="N33" s="16">
        <f t="shared" si="4"/>
        <v>5.2377904272377521E-3</v>
      </c>
      <c r="O33" s="16">
        <f t="shared" si="4"/>
        <v>3.3540642188253367E-3</v>
      </c>
      <c r="P33" s="13">
        <v>228546.98252312222</v>
      </c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5"/>
      <c r="B34" s="5"/>
      <c r="C34" s="5"/>
      <c r="D34" s="5"/>
      <c r="E34" s="5"/>
      <c r="F34" s="5"/>
      <c r="G34" s="5"/>
      <c r="H34" s="5"/>
      <c r="I34" s="5"/>
      <c r="J34" s="5" t="s">
        <v>33</v>
      </c>
      <c r="K34" s="18">
        <f t="shared" ref="K34:O34" si="5">K20/$Q$20</f>
        <v>0.81457199599135011</v>
      </c>
      <c r="L34" s="18">
        <f t="shared" si="5"/>
        <v>0.11048349208676619</v>
      </c>
      <c r="M34" s="18">
        <f t="shared" si="5"/>
        <v>1.4658700685744286E-2</v>
      </c>
      <c r="N34" s="18">
        <f t="shared" si="5"/>
        <v>1.0313812019752568E-2</v>
      </c>
      <c r="O34" s="18">
        <f t="shared" si="5"/>
        <v>4.9807410285639606E-3</v>
      </c>
      <c r="P34" s="14">
        <v>343154.74032792082</v>
      </c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5"/>
      <c r="B35" s="5"/>
      <c r="C35" s="5"/>
      <c r="D35" s="5"/>
      <c r="E35" s="5"/>
      <c r="F35" s="5"/>
      <c r="G35" s="5"/>
      <c r="H35" s="5"/>
      <c r="I35" s="5"/>
      <c r="J35" s="5" t="s">
        <v>34</v>
      </c>
      <c r="K35" s="16">
        <f t="shared" ref="K35:O35" si="6">K21/$Q$21</f>
        <v>0.78609025940505539</v>
      </c>
      <c r="L35" s="16">
        <f t="shared" si="6"/>
        <v>0.11283008547452857</v>
      </c>
      <c r="M35" s="16">
        <f t="shared" si="6"/>
        <v>6.7488239918093657E-3</v>
      </c>
      <c r="N35" s="16">
        <f t="shared" si="6"/>
        <v>2.1326490223550966E-2</v>
      </c>
      <c r="O35" s="16">
        <f t="shared" si="6"/>
        <v>5.9673349426898458E-3</v>
      </c>
      <c r="P35" s="13">
        <v>391030.56804246205</v>
      </c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5"/>
      <c r="B36" s="5"/>
      <c r="C36" s="5"/>
      <c r="D36" s="5"/>
      <c r="E36" s="5"/>
      <c r="F36" s="5"/>
      <c r="G36" s="5"/>
      <c r="H36" s="5"/>
      <c r="I36" s="5"/>
      <c r="J36" s="5" t="s">
        <v>35</v>
      </c>
      <c r="K36" s="18">
        <f t="shared" ref="K36:O36" si="7">K22/$Q$22</f>
        <v>0.73902235839951447</v>
      </c>
      <c r="L36" s="18">
        <f t="shared" si="7"/>
        <v>0.11254082441224182</v>
      </c>
      <c r="M36" s="18">
        <f t="shared" si="7"/>
        <v>2.2719332906270005E-2</v>
      </c>
      <c r="N36" s="18">
        <f t="shared" si="7"/>
        <v>2.4510347266937019E-2</v>
      </c>
      <c r="O36" s="18">
        <f t="shared" si="7"/>
        <v>2.2824572579203707E-3</v>
      </c>
      <c r="P36" s="14">
        <v>590508.03313239512</v>
      </c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5"/>
      <c r="B37" s="5"/>
      <c r="C37" s="5"/>
      <c r="D37" s="5"/>
      <c r="E37" s="5"/>
      <c r="F37" s="5"/>
      <c r="G37" s="5"/>
      <c r="H37" s="5"/>
      <c r="I37" s="5"/>
      <c r="J37" s="5" t="s">
        <v>36</v>
      </c>
      <c r="K37" s="16">
        <f t="shared" ref="K37:O37" si="8">K23/$Q$23</f>
        <v>0.73101322134016655</v>
      </c>
      <c r="L37" s="16">
        <f t="shared" si="8"/>
        <v>0.10540506140177006</v>
      </c>
      <c r="M37" s="16">
        <f t="shared" si="8"/>
        <v>3.2390114899184703E-2</v>
      </c>
      <c r="N37" s="16">
        <f t="shared" si="8"/>
        <v>7.4036112075683653E-3</v>
      </c>
      <c r="O37" s="16">
        <f t="shared" si="8"/>
        <v>5.6094369479848648E-3</v>
      </c>
      <c r="P37" s="13">
        <v>547457.67146245576</v>
      </c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5"/>
      <c r="B38" s="5"/>
      <c r="C38" s="5"/>
      <c r="D38" s="5"/>
      <c r="E38" s="5"/>
      <c r="F38" s="5"/>
      <c r="G38" s="5"/>
      <c r="H38" s="5"/>
      <c r="I38" s="5"/>
      <c r="J38" s="5" t="s">
        <v>37</v>
      </c>
      <c r="K38" s="18">
        <f t="shared" ref="K38:O38" si="9">K24/$Q$24</f>
        <v>0.76785566610473166</v>
      </c>
      <c r="L38" s="18">
        <f t="shared" si="9"/>
        <v>0.11941737006602676</v>
      </c>
      <c r="M38" s="18">
        <f t="shared" si="9"/>
        <v>1.440547128921316E-2</v>
      </c>
      <c r="N38" s="18">
        <f t="shared" si="9"/>
        <v>1.3233466882963715E-2</v>
      </c>
      <c r="O38" s="18">
        <f t="shared" si="9"/>
        <v>7.2330386172025692E-3</v>
      </c>
      <c r="P38" s="14">
        <v>512059.59380096005</v>
      </c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5"/>
      <c r="B39" s="5"/>
      <c r="C39" s="5"/>
      <c r="D39" s="5"/>
      <c r="E39" s="5"/>
      <c r="F39" s="5"/>
      <c r="G39" s="5"/>
      <c r="H39" s="5"/>
      <c r="I39" s="5"/>
      <c r="J39" s="5" t="s">
        <v>38</v>
      </c>
      <c r="K39" s="19">
        <f t="shared" ref="K39:O39" si="10">K25/$Q$25</f>
        <v>0.79648848307949383</v>
      </c>
      <c r="L39" s="19">
        <f t="shared" si="10"/>
        <v>9.7542752483818135E-2</v>
      </c>
      <c r="M39" s="19">
        <f t="shared" si="10"/>
        <v>1.6168314604779868E-2</v>
      </c>
      <c r="N39" s="19">
        <f t="shared" si="10"/>
        <v>1.3835023366096232E-2</v>
      </c>
      <c r="O39" s="19">
        <f t="shared" si="10"/>
        <v>4.1378643154394946E-3</v>
      </c>
      <c r="P39" s="15">
        <v>496001.52342957002</v>
      </c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5"/>
      <c r="B42" s="5"/>
      <c r="C42" s="5"/>
      <c r="D42" s="5"/>
      <c r="E42" s="5"/>
      <c r="F42" s="5"/>
      <c r="G42" s="5"/>
      <c r="H42" s="5"/>
      <c r="I42" s="20">
        <f t="shared" ref="I42:I52" si="11">1-J42</f>
        <v>0.82766804166224039</v>
      </c>
      <c r="J42" s="20">
        <f t="shared" ref="J42:J52" si="12">1-K29</f>
        <v>0.17233195833775961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5"/>
      <c r="B43" s="5"/>
      <c r="C43" s="5"/>
      <c r="D43" s="5"/>
      <c r="E43" s="5"/>
      <c r="F43" s="5"/>
      <c r="G43" s="5"/>
      <c r="H43" s="5"/>
      <c r="I43" s="20">
        <f t="shared" si="11"/>
        <v>0.86356474603357025</v>
      </c>
      <c r="J43" s="20">
        <f t="shared" si="12"/>
        <v>0.13643525396642975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5"/>
      <c r="B44" s="5"/>
      <c r="C44" s="5"/>
      <c r="D44" s="5"/>
      <c r="E44" s="5"/>
      <c r="F44" s="5"/>
      <c r="G44" s="5"/>
      <c r="H44" s="5"/>
      <c r="I44" s="20">
        <f t="shared" si="11"/>
        <v>0.91000223885224285</v>
      </c>
      <c r="J44" s="20">
        <f t="shared" si="12"/>
        <v>8.9997761147757149E-2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5"/>
      <c r="B45" s="5"/>
      <c r="C45" s="5"/>
      <c r="D45" s="5"/>
      <c r="E45" s="5"/>
      <c r="F45" s="5"/>
      <c r="G45" s="5"/>
      <c r="H45" s="5"/>
      <c r="I45" s="20">
        <f t="shared" si="11"/>
        <v>0.89318538101710798</v>
      </c>
      <c r="J45" s="20">
        <f t="shared" si="12"/>
        <v>0.10681461898289202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5"/>
      <c r="B46" s="5"/>
      <c r="C46" s="5"/>
      <c r="D46" s="5"/>
      <c r="E46" s="5"/>
      <c r="F46" s="5"/>
      <c r="G46" s="5"/>
      <c r="H46" s="5"/>
      <c r="I46" s="20">
        <f t="shared" si="11"/>
        <v>0.87304683308226183</v>
      </c>
      <c r="J46" s="20">
        <f t="shared" si="12"/>
        <v>0.12695316691773817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5"/>
      <c r="B47" s="5"/>
      <c r="C47" s="5"/>
      <c r="D47" s="5"/>
      <c r="E47" s="5"/>
      <c r="F47" s="5"/>
      <c r="G47" s="5"/>
      <c r="H47" s="5"/>
      <c r="I47" s="20">
        <f t="shared" si="11"/>
        <v>0.81457199599135011</v>
      </c>
      <c r="J47" s="20">
        <f t="shared" si="12"/>
        <v>0.18542800400864989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5"/>
      <c r="B48" s="5"/>
      <c r="C48" s="5"/>
      <c r="D48" s="5"/>
      <c r="E48" s="5"/>
      <c r="F48" s="5"/>
      <c r="G48" s="5"/>
      <c r="H48" s="5"/>
      <c r="I48" s="20">
        <f t="shared" si="11"/>
        <v>0.78609025940505539</v>
      </c>
      <c r="J48" s="20">
        <f t="shared" si="12"/>
        <v>0.21390974059494461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5"/>
      <c r="B49" s="5"/>
      <c r="C49" s="5"/>
      <c r="D49" s="5"/>
      <c r="E49" s="5"/>
      <c r="F49" s="5"/>
      <c r="G49" s="5"/>
      <c r="H49" s="5"/>
      <c r="I49" s="20">
        <f t="shared" si="11"/>
        <v>0.73902235839951447</v>
      </c>
      <c r="J49" s="20">
        <f t="shared" si="12"/>
        <v>0.26097764160048553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5"/>
      <c r="B50" s="5"/>
      <c r="C50" s="5"/>
      <c r="D50" s="5"/>
      <c r="E50" s="5"/>
      <c r="F50" s="5"/>
      <c r="G50" s="5"/>
      <c r="H50" s="5"/>
      <c r="I50" s="20">
        <f t="shared" si="11"/>
        <v>0.73101322134016655</v>
      </c>
      <c r="J50" s="20">
        <f t="shared" si="12"/>
        <v>0.26898677865983345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5"/>
      <c r="B51" s="5"/>
      <c r="C51" s="5"/>
      <c r="D51" s="5"/>
      <c r="E51" s="5"/>
      <c r="F51" s="5"/>
      <c r="G51" s="5"/>
      <c r="H51" s="5"/>
      <c r="I51" s="20">
        <f t="shared" si="11"/>
        <v>0.76785566610473166</v>
      </c>
      <c r="J51" s="20">
        <f t="shared" si="12"/>
        <v>0.23214433389526834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5"/>
      <c r="B52" s="5"/>
      <c r="C52" s="5"/>
      <c r="D52" s="5"/>
      <c r="E52" s="5"/>
      <c r="F52" s="5"/>
      <c r="G52" s="5"/>
      <c r="H52" s="5"/>
      <c r="I52" s="20">
        <f t="shared" si="11"/>
        <v>0.79648848307949383</v>
      </c>
      <c r="J52" s="20">
        <f t="shared" si="12"/>
        <v>0.20351151692050617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orientation="landscape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0000000}">
          <x14:colorSeries rgb="FF376092"/>
          <x14:sparklines>
            <x14:sparkline>
              <xm:f>'1'!I42:J42</xm:f>
              <xm:sqref>K42</xm:sqref>
            </x14:sparkline>
          </x14:sparklines>
        </x14:sparklineGroup>
        <x14:sparklineGroup type="column" displayEmptyCellsAs="gap" xr2:uid="{00000000-0003-0000-0100-000001000000}">
          <x14:colorSeries rgb="FF376092"/>
          <x14:sparklines>
            <x14:sparkline>
              <xm:f>'1'!I43:J43</xm:f>
              <xm:sqref>K43</xm:sqref>
            </x14:sparkline>
          </x14:sparklines>
        </x14:sparklineGroup>
        <x14:sparklineGroup type="column" displayEmptyCellsAs="gap" xr2:uid="{00000000-0003-0000-0100-000002000000}">
          <x14:colorSeries rgb="FF376092"/>
          <x14:sparklines>
            <x14:sparkline>
              <xm:f>'1'!I44:J44</xm:f>
              <xm:sqref>K44</xm:sqref>
            </x14:sparkline>
          </x14:sparklines>
        </x14:sparklineGroup>
        <x14:sparklineGroup type="column" displayEmptyCellsAs="gap" xr2:uid="{00000000-0003-0000-0100-000003000000}">
          <x14:colorSeries rgb="FF376092"/>
          <x14:sparklines>
            <x14:sparkline>
              <xm:f>'1'!I45:J45</xm:f>
              <xm:sqref>K45</xm:sqref>
            </x14:sparkline>
          </x14:sparklines>
        </x14:sparklineGroup>
        <x14:sparklineGroup type="column" displayEmptyCellsAs="gap" xr2:uid="{00000000-0003-0000-0100-000004000000}">
          <x14:colorSeries rgb="FF376092"/>
          <x14:sparklines>
            <x14:sparkline>
              <xm:f>'1'!I46:J46</xm:f>
              <xm:sqref>K46</xm:sqref>
            </x14:sparkline>
          </x14:sparklines>
        </x14:sparklineGroup>
        <x14:sparklineGroup type="column" displayEmptyCellsAs="gap" xr2:uid="{00000000-0003-0000-0100-000005000000}">
          <x14:colorSeries rgb="FF376092"/>
          <x14:sparklines>
            <x14:sparkline>
              <xm:f>'1'!I47:J47</xm:f>
              <xm:sqref>K47</xm:sqref>
            </x14:sparkline>
          </x14:sparklines>
        </x14:sparklineGroup>
        <x14:sparklineGroup type="column" displayEmptyCellsAs="gap" xr2:uid="{00000000-0003-0000-0100-000006000000}">
          <x14:colorSeries rgb="FF376092"/>
          <x14:sparklines>
            <x14:sparkline>
              <xm:f>'1'!I48:J48</xm:f>
              <xm:sqref>K48</xm:sqref>
            </x14:sparkline>
          </x14:sparklines>
        </x14:sparklineGroup>
        <x14:sparklineGroup type="column" displayEmptyCellsAs="gap" xr2:uid="{00000000-0003-0000-0100-000007000000}">
          <x14:colorSeries rgb="FF376092"/>
          <x14:sparklines>
            <x14:sparkline>
              <xm:f>'1'!I49:J49</xm:f>
              <xm:sqref>K49</xm:sqref>
            </x14:sparkline>
          </x14:sparklines>
        </x14:sparklineGroup>
        <x14:sparklineGroup type="column" displayEmptyCellsAs="gap" xr2:uid="{00000000-0003-0000-0100-000008000000}">
          <x14:colorSeries rgb="FF376092"/>
          <x14:sparklines>
            <x14:sparkline>
              <xm:f>'1'!I50:J50</xm:f>
              <xm:sqref>K50</xm:sqref>
            </x14:sparkline>
          </x14:sparklines>
        </x14:sparklineGroup>
        <x14:sparklineGroup type="column" displayEmptyCellsAs="gap" xr2:uid="{00000000-0003-0000-0100-000009000000}">
          <x14:colorSeries rgb="FF376092"/>
          <x14:sparklines>
            <x14:sparkline>
              <xm:f>'1'!I51:J51</xm:f>
              <xm:sqref>K51</xm:sqref>
            </x14:sparkline>
          </x14:sparklines>
        </x14:sparklineGroup>
        <x14:sparklineGroup type="column" displayEmptyCellsAs="gap" xr2:uid="{00000000-0003-0000-0100-00000A000000}">
          <x14:colorSeries rgb="FF376092"/>
          <x14:sparklines>
            <x14:sparkline>
              <xm:f>'1'!I52:J52</xm:f>
              <xm:sqref>K52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>
      <selection activeCell="B12" sqref="B12"/>
    </sheetView>
  </sheetViews>
  <sheetFormatPr baseColWidth="10" defaultColWidth="14.453125" defaultRowHeight="15" customHeight="1"/>
  <cols>
    <col min="1" max="1" width="8.7265625" customWidth="1"/>
    <col min="2" max="2" width="11.26953125" customWidth="1"/>
    <col min="3" max="4" width="9.81640625" customWidth="1"/>
    <col min="5" max="6" width="10.26953125" customWidth="1"/>
    <col min="7" max="7" width="15.7265625" customWidth="1"/>
    <col min="8" max="8" width="14.26953125" customWidth="1"/>
    <col min="9" max="9" width="13.453125" customWidth="1"/>
    <col min="10" max="11" width="10.453125" customWidth="1"/>
    <col min="12" max="12" width="14" customWidth="1"/>
    <col min="13" max="13" width="15.08984375" customWidth="1"/>
    <col min="14" max="14" width="14" customWidth="1"/>
    <col min="15" max="15" width="15.08984375" customWidth="1"/>
    <col min="16" max="20" width="10.453125" customWidth="1"/>
    <col min="21" max="21" width="12.08984375" customWidth="1"/>
    <col min="22" max="22" width="16" customWidth="1"/>
    <col min="23" max="25" width="13.08984375" customWidth="1"/>
    <col min="26" max="26" width="10.453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39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84" t="s">
        <v>40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85" t="s">
        <v>334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>
      <c r="A11" s="21"/>
      <c r="B11" s="23"/>
      <c r="C11" s="23"/>
      <c r="D11" s="23"/>
      <c r="E11" s="23"/>
      <c r="F11" s="23"/>
      <c r="G11" s="23"/>
      <c r="H11" s="23"/>
      <c r="I11" s="23"/>
      <c r="J11" s="23"/>
      <c r="K11" s="23" t="s">
        <v>41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94" t="s">
        <v>42</v>
      </c>
      <c r="L12" s="94" t="s">
        <v>43</v>
      </c>
      <c r="M12" s="91" t="s">
        <v>44</v>
      </c>
      <c r="N12" s="92"/>
      <c r="O12" s="92"/>
      <c r="P12" s="93"/>
      <c r="Q12" s="94" t="s">
        <v>45</v>
      </c>
      <c r="R12" s="91" t="s">
        <v>46</v>
      </c>
      <c r="S12" s="92"/>
      <c r="T12" s="93"/>
      <c r="U12" s="24" t="s">
        <v>47</v>
      </c>
      <c r="V12" s="91" t="s">
        <v>48</v>
      </c>
      <c r="W12" s="92"/>
      <c r="X12" s="93"/>
      <c r="Y12" s="25"/>
      <c r="Z12" s="24"/>
    </row>
    <row r="13" spans="1:26" ht="14.2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95"/>
      <c r="L13" s="95"/>
      <c r="M13" s="26" t="s">
        <v>49</v>
      </c>
      <c r="N13" s="26" t="s">
        <v>50</v>
      </c>
      <c r="O13" s="24" t="s">
        <v>51</v>
      </c>
      <c r="P13" s="24" t="s">
        <v>52</v>
      </c>
      <c r="Q13" s="95"/>
      <c r="R13" s="24" t="s">
        <v>53</v>
      </c>
      <c r="S13" s="24" t="s">
        <v>54</v>
      </c>
      <c r="T13" s="24" t="s">
        <v>55</v>
      </c>
      <c r="U13" s="24" t="s">
        <v>53</v>
      </c>
      <c r="V13" s="26" t="s">
        <v>56</v>
      </c>
      <c r="W13" s="26" t="s">
        <v>57</v>
      </c>
      <c r="X13" s="24" t="s">
        <v>58</v>
      </c>
      <c r="Y13" s="24" t="s">
        <v>59</v>
      </c>
      <c r="Z13" s="24" t="s">
        <v>60</v>
      </c>
    </row>
    <row r="14" spans="1:26" ht="14.2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7">
        <v>2004</v>
      </c>
      <c r="L14" s="28">
        <v>1987</v>
      </c>
      <c r="M14" s="27">
        <v>118</v>
      </c>
      <c r="N14" s="27" t="s">
        <v>61</v>
      </c>
      <c r="O14" s="27"/>
      <c r="P14" s="29">
        <v>118</v>
      </c>
      <c r="Q14" s="30">
        <v>2105</v>
      </c>
      <c r="R14" s="29">
        <v>5</v>
      </c>
      <c r="S14" s="29" t="s">
        <v>61</v>
      </c>
      <c r="T14" s="29">
        <v>5</v>
      </c>
      <c r="U14" s="31">
        <v>145</v>
      </c>
      <c r="V14" s="30">
        <v>2137</v>
      </c>
      <c r="W14" s="32">
        <v>0.94767184035476715</v>
      </c>
      <c r="X14" s="29">
        <v>118</v>
      </c>
      <c r="Y14" s="32">
        <v>5.2328159645232818E-2</v>
      </c>
      <c r="Z14" s="30">
        <v>2255</v>
      </c>
    </row>
    <row r="15" spans="1:26" ht="14.2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7">
        <v>2005</v>
      </c>
      <c r="L15" s="28">
        <v>1987</v>
      </c>
      <c r="M15" s="27">
        <v>118</v>
      </c>
      <c r="N15" s="27" t="s">
        <v>61</v>
      </c>
      <c r="O15" s="27"/>
      <c r="P15" s="29">
        <v>118</v>
      </c>
      <c r="Q15" s="30">
        <v>2105</v>
      </c>
      <c r="R15" s="29">
        <v>5</v>
      </c>
      <c r="S15" s="29" t="s">
        <v>61</v>
      </c>
      <c r="T15" s="29">
        <v>5</v>
      </c>
      <c r="U15" s="31">
        <v>145</v>
      </c>
      <c r="V15" s="30">
        <v>2137</v>
      </c>
      <c r="W15" s="32">
        <v>0.94767184035476715</v>
      </c>
      <c r="X15" s="29">
        <v>118</v>
      </c>
      <c r="Y15" s="32">
        <v>5.2328159645232818E-2</v>
      </c>
      <c r="Z15" s="30">
        <v>2255</v>
      </c>
    </row>
    <row r="16" spans="1:26" ht="14.2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7">
        <v>2006</v>
      </c>
      <c r="L16" s="28">
        <v>1987</v>
      </c>
      <c r="M16" s="27">
        <v>118</v>
      </c>
      <c r="N16" s="27" t="s">
        <v>61</v>
      </c>
      <c r="O16" s="27"/>
      <c r="P16" s="29">
        <v>118</v>
      </c>
      <c r="Q16" s="30">
        <v>2105</v>
      </c>
      <c r="R16" s="29">
        <v>5</v>
      </c>
      <c r="S16" s="29" t="s">
        <v>61</v>
      </c>
      <c r="T16" s="29">
        <v>5</v>
      </c>
      <c r="U16" s="31">
        <v>145</v>
      </c>
      <c r="V16" s="30">
        <v>2137</v>
      </c>
      <c r="W16" s="32">
        <v>0.94767184035476715</v>
      </c>
      <c r="X16" s="29">
        <v>118</v>
      </c>
      <c r="Y16" s="32">
        <v>5.2328159645232818E-2</v>
      </c>
      <c r="Z16" s="30">
        <v>2255</v>
      </c>
    </row>
    <row r="17" spans="1:26" ht="14.2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7">
        <v>2007</v>
      </c>
      <c r="L17" s="28">
        <v>1513</v>
      </c>
      <c r="M17" s="27">
        <v>118</v>
      </c>
      <c r="N17" s="27" t="s">
        <v>61</v>
      </c>
      <c r="O17" s="27"/>
      <c r="P17" s="29">
        <v>118</v>
      </c>
      <c r="Q17" s="30">
        <v>1631</v>
      </c>
      <c r="R17" s="29">
        <v>5</v>
      </c>
      <c r="S17" s="29" t="s">
        <v>61</v>
      </c>
      <c r="T17" s="29">
        <v>5</v>
      </c>
      <c r="U17" s="31">
        <v>145</v>
      </c>
      <c r="V17" s="30">
        <v>1663</v>
      </c>
      <c r="W17" s="32">
        <v>0.93374508702975856</v>
      </c>
      <c r="X17" s="29">
        <v>118</v>
      </c>
      <c r="Y17" s="32">
        <v>6.6254912970241442E-2</v>
      </c>
      <c r="Z17" s="30">
        <v>1781</v>
      </c>
    </row>
    <row r="18" spans="1:26" ht="14.2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7">
        <v>2008</v>
      </c>
      <c r="L18" s="28">
        <v>1483</v>
      </c>
      <c r="M18" s="27">
        <v>118</v>
      </c>
      <c r="N18" s="27" t="s">
        <v>61</v>
      </c>
      <c r="O18" s="27"/>
      <c r="P18" s="29">
        <v>118</v>
      </c>
      <c r="Q18" s="30">
        <v>1601</v>
      </c>
      <c r="R18" s="29">
        <v>5</v>
      </c>
      <c r="S18" s="29" t="s">
        <v>61</v>
      </c>
      <c r="T18" s="29">
        <v>5</v>
      </c>
      <c r="U18" s="31">
        <v>184</v>
      </c>
      <c r="V18" s="30">
        <v>1672</v>
      </c>
      <c r="W18" s="32">
        <v>0.93407821229050281</v>
      </c>
      <c r="X18" s="29">
        <v>118</v>
      </c>
      <c r="Y18" s="32">
        <v>6.5921787709497207E-2</v>
      </c>
      <c r="Z18" s="30">
        <v>1790</v>
      </c>
    </row>
    <row r="19" spans="1:26" ht="14.25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7">
        <v>2009</v>
      </c>
      <c r="L19" s="28">
        <v>1483</v>
      </c>
      <c r="M19" s="31">
        <v>118</v>
      </c>
      <c r="N19" s="27" t="s">
        <v>61</v>
      </c>
      <c r="O19" s="27"/>
      <c r="P19" s="29">
        <v>118</v>
      </c>
      <c r="Q19" s="30">
        <v>1601</v>
      </c>
      <c r="R19" s="29">
        <v>5</v>
      </c>
      <c r="S19" s="29" t="s">
        <v>61</v>
      </c>
      <c r="T19" s="29">
        <v>5</v>
      </c>
      <c r="U19" s="31">
        <v>184</v>
      </c>
      <c r="V19" s="30">
        <v>1672</v>
      </c>
      <c r="W19" s="32">
        <v>0.93407821229050281</v>
      </c>
      <c r="X19" s="29">
        <v>118</v>
      </c>
      <c r="Y19" s="32">
        <v>6.5921787709497207E-2</v>
      </c>
      <c r="Z19" s="30">
        <v>1790</v>
      </c>
    </row>
    <row r="20" spans="1:26" ht="14.2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7">
        <v>2010</v>
      </c>
      <c r="L20" s="28">
        <v>1034</v>
      </c>
      <c r="M20" s="31">
        <v>118</v>
      </c>
      <c r="N20" s="27" t="s">
        <v>61</v>
      </c>
      <c r="O20" s="27"/>
      <c r="P20" s="29">
        <v>118</v>
      </c>
      <c r="Q20" s="30">
        <v>1152</v>
      </c>
      <c r="R20" s="29">
        <v>5</v>
      </c>
      <c r="S20" s="29" t="s">
        <v>61</v>
      </c>
      <c r="T20" s="29">
        <v>5</v>
      </c>
      <c r="U20" s="31">
        <v>184</v>
      </c>
      <c r="V20" s="30">
        <v>1223</v>
      </c>
      <c r="W20" s="32">
        <v>0.91200596569724091</v>
      </c>
      <c r="X20" s="29">
        <v>118</v>
      </c>
      <c r="Y20" s="32">
        <v>8.7994034302759136E-2</v>
      </c>
      <c r="Z20" s="30">
        <v>1341</v>
      </c>
    </row>
    <row r="21" spans="1:26" ht="14.25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7">
        <v>2011</v>
      </c>
      <c r="L21" s="28">
        <v>1005</v>
      </c>
      <c r="M21" s="31">
        <v>118</v>
      </c>
      <c r="N21" s="27" t="s">
        <v>61</v>
      </c>
      <c r="O21" s="27"/>
      <c r="P21" s="29">
        <v>118</v>
      </c>
      <c r="Q21" s="30">
        <v>1123</v>
      </c>
      <c r="R21" s="29">
        <v>5</v>
      </c>
      <c r="S21" s="29" t="s">
        <v>61</v>
      </c>
      <c r="T21" s="29">
        <v>5</v>
      </c>
      <c r="U21" s="31">
        <v>184</v>
      </c>
      <c r="V21" s="30">
        <v>1194</v>
      </c>
      <c r="W21" s="32">
        <v>0.91006097560975607</v>
      </c>
      <c r="X21" s="29">
        <v>118</v>
      </c>
      <c r="Y21" s="32">
        <v>8.9939024390243899E-2</v>
      </c>
      <c r="Z21" s="30">
        <v>1312</v>
      </c>
    </row>
    <row r="22" spans="1:26" ht="14.25" customHeight="1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7">
        <v>2012</v>
      </c>
      <c r="L22" s="28">
        <v>751</v>
      </c>
      <c r="M22" s="31">
        <v>118</v>
      </c>
      <c r="N22" s="27" t="s">
        <v>61</v>
      </c>
      <c r="O22" s="27"/>
      <c r="P22" s="29">
        <v>118</v>
      </c>
      <c r="Q22" s="30">
        <v>869</v>
      </c>
      <c r="R22" s="29">
        <v>5</v>
      </c>
      <c r="S22" s="29" t="s">
        <v>61</v>
      </c>
      <c r="T22" s="29">
        <v>5</v>
      </c>
      <c r="U22" s="31">
        <v>184</v>
      </c>
      <c r="V22" s="30">
        <v>940</v>
      </c>
      <c r="W22" s="32">
        <v>0.88846880907372405</v>
      </c>
      <c r="X22" s="29">
        <v>118</v>
      </c>
      <c r="Y22" s="32">
        <v>0.11153119092627599</v>
      </c>
      <c r="Z22" s="30">
        <v>1058</v>
      </c>
    </row>
    <row r="23" spans="1:26" ht="14.2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7">
        <v>2013</v>
      </c>
      <c r="L23" s="28">
        <v>605</v>
      </c>
      <c r="M23" s="31">
        <v>118</v>
      </c>
      <c r="N23" s="27" t="s">
        <v>61</v>
      </c>
      <c r="O23" s="33"/>
      <c r="P23" s="29">
        <v>118</v>
      </c>
      <c r="Q23" s="30">
        <v>723</v>
      </c>
      <c r="R23" s="29">
        <v>5</v>
      </c>
      <c r="S23" s="29">
        <v>1787</v>
      </c>
      <c r="T23" s="29">
        <v>1792</v>
      </c>
      <c r="U23" s="31">
        <v>184</v>
      </c>
      <c r="V23" s="30">
        <v>794</v>
      </c>
      <c r="W23" s="32">
        <v>0.29418303075213043</v>
      </c>
      <c r="X23" s="29">
        <v>1905</v>
      </c>
      <c r="Y23" s="32">
        <v>0.70581696924786963</v>
      </c>
      <c r="Z23" s="30">
        <v>2699</v>
      </c>
    </row>
    <row r="24" spans="1:26" ht="14.2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7">
        <v>2014</v>
      </c>
      <c r="L24" s="28">
        <v>819</v>
      </c>
      <c r="M24" s="31">
        <v>118</v>
      </c>
      <c r="N24" s="33">
        <v>674</v>
      </c>
      <c r="O24" s="33"/>
      <c r="P24" s="29">
        <v>792</v>
      </c>
      <c r="Q24" s="30">
        <v>1611</v>
      </c>
      <c r="R24" s="29">
        <v>5</v>
      </c>
      <c r="S24" s="29">
        <v>1729</v>
      </c>
      <c r="T24" s="29">
        <v>1734</v>
      </c>
      <c r="U24" s="31">
        <v>184</v>
      </c>
      <c r="V24" s="30">
        <v>1008</v>
      </c>
      <c r="W24" s="32">
        <v>0.28563332388778689</v>
      </c>
      <c r="X24" s="29">
        <v>2521</v>
      </c>
      <c r="Y24" s="32">
        <v>0.71436667611221305</v>
      </c>
      <c r="Z24" s="30">
        <v>3529</v>
      </c>
    </row>
    <row r="25" spans="1:26" ht="14.2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7">
        <v>2015</v>
      </c>
      <c r="L25" s="28">
        <v>1454</v>
      </c>
      <c r="M25" s="31">
        <v>155</v>
      </c>
      <c r="N25" s="27">
        <v>0</v>
      </c>
      <c r="O25" s="33"/>
      <c r="P25" s="29">
        <v>155</v>
      </c>
      <c r="Q25" s="30">
        <v>1609</v>
      </c>
      <c r="R25" s="29">
        <v>5</v>
      </c>
      <c r="S25" s="29">
        <v>1729</v>
      </c>
      <c r="T25" s="29">
        <v>1734</v>
      </c>
      <c r="U25" s="31">
        <v>186</v>
      </c>
      <c r="V25" s="30">
        <v>1645</v>
      </c>
      <c r="W25" s="32">
        <v>0.46613771606687449</v>
      </c>
      <c r="X25" s="29">
        <v>1884</v>
      </c>
      <c r="Y25" s="32">
        <v>0.53386228393312551</v>
      </c>
      <c r="Z25" s="30">
        <v>3529</v>
      </c>
    </row>
    <row r="26" spans="1:26" ht="14.2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7">
        <v>2016</v>
      </c>
      <c r="L26" s="28">
        <v>751</v>
      </c>
      <c r="M26" s="31">
        <v>118</v>
      </c>
      <c r="N26" s="33">
        <v>0</v>
      </c>
      <c r="O26" s="33"/>
      <c r="P26" s="29">
        <v>118</v>
      </c>
      <c r="Q26" s="30">
        <v>869</v>
      </c>
      <c r="R26" s="29">
        <v>5</v>
      </c>
      <c r="S26" s="29">
        <v>1729</v>
      </c>
      <c r="T26" s="29">
        <v>1734</v>
      </c>
      <c r="U26" s="31">
        <v>186</v>
      </c>
      <c r="V26" s="30">
        <v>942</v>
      </c>
      <c r="W26" s="32">
        <v>0.33775546790964506</v>
      </c>
      <c r="X26" s="29">
        <v>1847</v>
      </c>
      <c r="Y26" s="32">
        <v>0.66224453209035494</v>
      </c>
      <c r="Z26" s="30">
        <v>2789</v>
      </c>
    </row>
    <row r="27" spans="1:26" ht="14.2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7">
        <v>2017</v>
      </c>
      <c r="L27" s="28">
        <v>1217.7</v>
      </c>
      <c r="M27" s="31">
        <v>225</v>
      </c>
      <c r="N27" s="27">
        <v>53.9</v>
      </c>
      <c r="O27" s="33"/>
      <c r="P27" s="29">
        <v>278.89999999999998</v>
      </c>
      <c r="Q27" s="30">
        <v>1496.6</v>
      </c>
      <c r="R27" s="29">
        <v>5</v>
      </c>
      <c r="S27" s="29">
        <v>1729</v>
      </c>
      <c r="T27" s="29">
        <v>1734</v>
      </c>
      <c r="U27" s="31">
        <v>186</v>
      </c>
      <c r="V27" s="30">
        <v>1408.7</v>
      </c>
      <c r="W27" s="32">
        <v>0.41231048410700694</v>
      </c>
      <c r="X27" s="29">
        <v>2007.9</v>
      </c>
      <c r="Y27" s="32">
        <v>0.58768951589299301</v>
      </c>
      <c r="Z27" s="30">
        <v>3416.6000000000004</v>
      </c>
    </row>
    <row r="28" spans="1:26" ht="14.2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7">
        <v>2018</v>
      </c>
      <c r="L28" s="28">
        <v>414.1</v>
      </c>
      <c r="M28" s="31">
        <v>498</v>
      </c>
      <c r="N28" s="33">
        <v>53.9</v>
      </c>
      <c r="O28" s="33">
        <v>604</v>
      </c>
      <c r="P28" s="29">
        <v>1155.9000000000001</v>
      </c>
      <c r="Q28" s="30">
        <v>1570</v>
      </c>
      <c r="R28" s="29">
        <v>5</v>
      </c>
      <c r="S28" s="29">
        <v>1729</v>
      </c>
      <c r="T28" s="29">
        <v>1734</v>
      </c>
      <c r="U28" s="31">
        <v>184</v>
      </c>
      <c r="V28" s="30">
        <v>603.1</v>
      </c>
      <c r="W28" s="32">
        <v>0.17290711009174312</v>
      </c>
      <c r="X28" s="29">
        <v>2884.9</v>
      </c>
      <c r="Y28" s="32">
        <v>0.82709288990825691</v>
      </c>
      <c r="Z28" s="30">
        <v>3488</v>
      </c>
    </row>
    <row r="29" spans="1:26" ht="14.2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7">
        <v>2019</v>
      </c>
      <c r="L29" s="28">
        <v>1078</v>
      </c>
      <c r="M29" s="31">
        <v>498</v>
      </c>
      <c r="N29" s="27">
        <v>0</v>
      </c>
      <c r="O29" s="33">
        <v>34</v>
      </c>
      <c r="P29" s="29">
        <v>532</v>
      </c>
      <c r="Q29" s="30">
        <v>1610</v>
      </c>
      <c r="R29" s="29">
        <v>5</v>
      </c>
      <c r="S29" s="29">
        <v>1729</v>
      </c>
      <c r="T29" s="29">
        <v>1734</v>
      </c>
      <c r="U29" s="31">
        <v>184</v>
      </c>
      <c r="V29" s="30">
        <v>1267</v>
      </c>
      <c r="W29" s="32">
        <v>0.35912698412698413</v>
      </c>
      <c r="X29" s="29">
        <v>2261</v>
      </c>
      <c r="Y29" s="32">
        <v>0.64087301587301593</v>
      </c>
      <c r="Z29" s="30">
        <v>3528</v>
      </c>
    </row>
    <row r="30" spans="1:26" ht="14.2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7">
        <v>2020</v>
      </c>
      <c r="L30" s="28">
        <v>1077</v>
      </c>
      <c r="M30" s="31">
        <v>498</v>
      </c>
      <c r="N30" s="27">
        <v>0</v>
      </c>
      <c r="O30" s="33">
        <v>35</v>
      </c>
      <c r="P30" s="30">
        <f>M30+O30</f>
        <v>533</v>
      </c>
      <c r="Q30" s="30">
        <f>L30+P30</f>
        <v>1610</v>
      </c>
      <c r="R30" s="29">
        <v>5</v>
      </c>
      <c r="S30" s="29">
        <v>1729</v>
      </c>
      <c r="T30" s="29">
        <v>1734</v>
      </c>
      <c r="U30" s="31">
        <v>184</v>
      </c>
      <c r="V30" s="30">
        <f>L30+R30+U30</f>
        <v>1266</v>
      </c>
      <c r="W30" s="32">
        <v>0.37</v>
      </c>
      <c r="X30" s="30">
        <f>S30+P30</f>
        <v>2262</v>
      </c>
      <c r="Y30" s="32">
        <v>0.63</v>
      </c>
      <c r="Z30" s="30">
        <f>V30+X30</f>
        <v>3528</v>
      </c>
    </row>
    <row r="31" spans="1:26" ht="14.2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34"/>
      <c r="M33" s="23"/>
      <c r="N33" s="23"/>
      <c r="O33" s="34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35"/>
      <c r="M34" s="36"/>
      <c r="N34" s="3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37">
        <v>2013</v>
      </c>
      <c r="M37" s="30">
        <v>794</v>
      </c>
      <c r="N37" s="29">
        <v>1905</v>
      </c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37">
        <v>2014</v>
      </c>
      <c r="M38" s="30">
        <v>1008</v>
      </c>
      <c r="N38" s="29">
        <v>2521</v>
      </c>
      <c r="O38" s="23"/>
      <c r="P38" s="23" t="s">
        <v>62</v>
      </c>
      <c r="Q38" s="38">
        <v>0.31</v>
      </c>
      <c r="R38" s="23"/>
      <c r="S38" s="38"/>
      <c r="T38" s="23"/>
      <c r="U38" s="23"/>
      <c r="V38" s="23"/>
      <c r="W38" s="23"/>
      <c r="X38" s="23"/>
      <c r="Y38" s="23"/>
      <c r="Z38" s="23"/>
    </row>
    <row r="39" spans="1:26" ht="14.2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37">
        <v>2015</v>
      </c>
      <c r="M39" s="30">
        <v>1645</v>
      </c>
      <c r="N39" s="29">
        <v>1884</v>
      </c>
      <c r="O39" s="23"/>
      <c r="P39" s="23" t="s">
        <v>63</v>
      </c>
      <c r="Q39" s="38">
        <v>0.69</v>
      </c>
      <c r="R39" s="23"/>
      <c r="S39" s="38"/>
      <c r="T39" s="23"/>
      <c r="U39" s="23"/>
      <c r="V39" s="23"/>
      <c r="W39" s="23"/>
      <c r="X39" s="23"/>
      <c r="Y39" s="23"/>
      <c r="Z39" s="23"/>
    </row>
    <row r="40" spans="1:26" ht="14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37">
        <v>2016</v>
      </c>
      <c r="M40" s="30">
        <v>942</v>
      </c>
      <c r="N40" s="29">
        <v>1847</v>
      </c>
      <c r="O40" s="23"/>
      <c r="P40" s="23"/>
      <c r="Q40" s="39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37">
        <v>2017</v>
      </c>
      <c r="M41" s="30">
        <v>1408.7</v>
      </c>
      <c r="N41" s="29">
        <v>2007.9</v>
      </c>
      <c r="O41" s="23"/>
      <c r="P41" s="23"/>
      <c r="Q41" s="38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37">
        <v>2018</v>
      </c>
      <c r="M42" s="30">
        <v>603.1</v>
      </c>
      <c r="N42" s="29">
        <v>2884.9</v>
      </c>
      <c r="O42" s="23"/>
      <c r="P42" s="23"/>
      <c r="Q42" s="38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37">
        <v>2019</v>
      </c>
      <c r="M43" s="30">
        <v>1267</v>
      </c>
      <c r="N43" s="29">
        <v>2261</v>
      </c>
      <c r="O43" s="23"/>
      <c r="P43" s="35"/>
      <c r="Q43" s="34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>
        <v>2020</v>
      </c>
      <c r="M44" s="30">
        <v>1266</v>
      </c>
      <c r="N44" s="30">
        <v>2262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6">
    <mergeCell ref="V12:X12"/>
    <mergeCell ref="K12:K13"/>
    <mergeCell ref="L12:L13"/>
    <mergeCell ref="M12:P12"/>
    <mergeCell ref="Q12:Q13"/>
    <mergeCell ref="R12:T12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A8" sqref="A8:A9"/>
    </sheetView>
  </sheetViews>
  <sheetFormatPr baseColWidth="10" defaultColWidth="14.453125" defaultRowHeight="15" customHeight="1"/>
  <cols>
    <col min="1" max="12" width="10.453125" customWidth="1"/>
    <col min="13" max="13" width="24.453125" customWidth="1"/>
    <col min="14" max="26" width="10.453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64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89" t="s">
        <v>65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90" t="s">
        <v>335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>
      <c r="A11" s="22" t="s">
        <v>66</v>
      </c>
      <c r="B11" s="23"/>
      <c r="C11" s="23"/>
      <c r="D11" s="23"/>
      <c r="E11" s="23"/>
      <c r="F11" s="23"/>
      <c r="G11" s="23"/>
      <c r="H11" s="23"/>
      <c r="I11" s="41" t="s">
        <v>67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>
      <c r="A43" s="41" t="s">
        <v>68</v>
      </c>
      <c r="B43" s="23"/>
      <c r="C43" s="23"/>
      <c r="D43" s="23"/>
      <c r="E43" s="23"/>
      <c r="F43" s="23"/>
      <c r="G43" s="23"/>
      <c r="H43" s="23"/>
      <c r="I43" s="41" t="s">
        <v>69</v>
      </c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>
      <selection activeCell="A10" sqref="A10"/>
    </sheetView>
  </sheetViews>
  <sheetFormatPr baseColWidth="10" defaultColWidth="14.453125" defaultRowHeight="15" customHeight="1"/>
  <cols>
    <col min="1" max="11" width="10.7265625" customWidth="1"/>
    <col min="12" max="12" width="20.7265625" customWidth="1"/>
    <col min="13" max="13" width="13" customWidth="1"/>
    <col min="14" max="14" width="13.7265625" customWidth="1"/>
    <col min="15" max="17" width="11.7265625" customWidth="1"/>
    <col min="18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64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89" t="s">
        <v>342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40" t="s">
        <v>343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M10" s="96" t="s">
        <v>70</v>
      </c>
      <c r="N10" s="97"/>
      <c r="O10" s="98"/>
      <c r="P10" s="97"/>
      <c r="Q10" s="42"/>
    </row>
    <row r="11" spans="1:26" ht="12.75" customHeight="1">
      <c r="M11" s="43" t="s">
        <v>71</v>
      </c>
      <c r="N11" s="43" t="s">
        <v>72</v>
      </c>
      <c r="O11" s="42"/>
      <c r="P11" s="42"/>
      <c r="Q11" s="42"/>
    </row>
    <row r="12" spans="1:26" ht="12.75" customHeight="1">
      <c r="L12" s="40" t="s">
        <v>73</v>
      </c>
      <c r="M12" s="44">
        <v>1</v>
      </c>
      <c r="N12" s="44">
        <v>0</v>
      </c>
      <c r="O12" s="45"/>
      <c r="P12" s="45"/>
      <c r="Q12" s="45"/>
    </row>
    <row r="13" spans="1:26" ht="12.75" customHeight="1">
      <c r="L13" s="40" t="s">
        <v>74</v>
      </c>
      <c r="M13" s="44">
        <v>0.8125</v>
      </c>
      <c r="N13" s="44">
        <v>0.1875</v>
      </c>
      <c r="O13" s="45"/>
      <c r="P13" s="45"/>
      <c r="Q13" s="45"/>
    </row>
    <row r="14" spans="1:26" ht="12.75" customHeight="1">
      <c r="L14" s="40" t="s">
        <v>75</v>
      </c>
      <c r="M14" s="44">
        <v>0.75</v>
      </c>
      <c r="N14" s="44">
        <v>0.25</v>
      </c>
      <c r="O14" s="45"/>
      <c r="P14" s="45"/>
      <c r="Q14" s="45"/>
    </row>
    <row r="15" spans="1:26" ht="12.75" customHeight="1">
      <c r="L15" s="40" t="s">
        <v>76</v>
      </c>
      <c r="M15" s="44">
        <v>0.75</v>
      </c>
      <c r="N15" s="44">
        <v>0.25</v>
      </c>
      <c r="O15" s="45"/>
      <c r="P15" s="45"/>
      <c r="Q15" s="45"/>
    </row>
    <row r="16" spans="1:26" ht="12.75" customHeight="1">
      <c r="L16" s="40" t="s">
        <v>77</v>
      </c>
      <c r="M16" s="44">
        <v>0.66666666666666663</v>
      </c>
      <c r="N16" s="44">
        <v>0.33333333333333337</v>
      </c>
      <c r="O16" s="45"/>
      <c r="P16" s="45"/>
      <c r="Q16" s="45"/>
    </row>
    <row r="17" spans="12:17" ht="12.75" customHeight="1">
      <c r="L17" s="40" t="s">
        <v>78</v>
      </c>
      <c r="M17" s="44">
        <v>0.66666666666666663</v>
      </c>
      <c r="N17" s="44">
        <v>0.33333333333333337</v>
      </c>
      <c r="O17" s="45"/>
      <c r="P17" s="45"/>
      <c r="Q17" s="45"/>
    </row>
    <row r="18" spans="12:17" ht="12.75" customHeight="1">
      <c r="L18" s="40" t="s">
        <v>79</v>
      </c>
      <c r="M18" s="44">
        <v>0.6</v>
      </c>
      <c r="N18" s="44">
        <v>0.4</v>
      </c>
      <c r="O18" s="45"/>
      <c r="P18" s="45"/>
      <c r="Q18" s="45"/>
    </row>
    <row r="19" spans="12:17" ht="12.75" customHeight="1">
      <c r="L19" s="40" t="s">
        <v>80</v>
      </c>
      <c r="M19" s="44">
        <v>0.55555555555555558</v>
      </c>
      <c r="N19" s="44">
        <v>0.44444444444444442</v>
      </c>
      <c r="O19" s="45"/>
      <c r="P19" s="45"/>
      <c r="Q19" s="45"/>
    </row>
    <row r="20" spans="12:17" ht="12.75" customHeight="1">
      <c r="L20" s="40" t="s">
        <v>81</v>
      </c>
      <c r="M20" s="44">
        <v>0.4</v>
      </c>
      <c r="N20" s="44">
        <v>0.6</v>
      </c>
      <c r="O20" s="45"/>
      <c r="P20" s="45"/>
      <c r="Q20" s="45"/>
    </row>
    <row r="21" spans="12:17" ht="12.75" customHeight="1">
      <c r="L21" s="42"/>
    </row>
    <row r="22" spans="12:17" ht="12.75" customHeight="1"/>
    <row r="23" spans="12:17" ht="12.75" customHeight="1"/>
    <row r="24" spans="12:17" ht="12.75" customHeight="1"/>
    <row r="25" spans="12:17" ht="12.75" customHeight="1"/>
    <row r="26" spans="12:17" ht="12.75" customHeight="1"/>
    <row r="27" spans="12:17" ht="12.75" customHeight="1"/>
    <row r="28" spans="12:17" ht="12.75" customHeight="1"/>
    <row r="29" spans="12:17" ht="12.75" customHeight="1"/>
    <row r="30" spans="12:17" ht="12.75" customHeight="1"/>
    <row r="31" spans="12:17" ht="12.75" customHeight="1"/>
    <row r="32" spans="12:1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M10:N10"/>
    <mergeCell ref="O10:P10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>
      <selection activeCell="A8" sqref="A8:A9"/>
    </sheetView>
  </sheetViews>
  <sheetFormatPr baseColWidth="10" defaultColWidth="14.453125" defaultRowHeight="15" customHeight="1"/>
  <cols>
    <col min="1" max="15" width="11.453125" customWidth="1"/>
    <col min="16" max="16" width="11.08984375" customWidth="1"/>
    <col min="17" max="26" width="11.453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64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3" t="s">
        <v>82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88" t="s">
        <v>17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3" t="s">
        <v>20</v>
      </c>
      <c r="M13" s="3" t="s">
        <v>83</v>
      </c>
      <c r="N13" s="3" t="s">
        <v>23</v>
      </c>
      <c r="O13" s="3" t="s">
        <v>25</v>
      </c>
      <c r="P13" s="3" t="s">
        <v>22</v>
      </c>
      <c r="Q13" s="3" t="s">
        <v>84</v>
      </c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>
        <v>2002</v>
      </c>
      <c r="M15" s="5">
        <v>84.019000000000005</v>
      </c>
      <c r="N15" s="5">
        <v>31.032</v>
      </c>
      <c r="O15" s="5">
        <v>3.48</v>
      </c>
      <c r="P15" s="5">
        <v>0.122</v>
      </c>
      <c r="Q15" s="5">
        <v>0.53200000000000003</v>
      </c>
      <c r="R15" s="5">
        <f t="shared" ref="R15:R32" si="0">SUM(M15:Q15)</f>
        <v>119.185</v>
      </c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>
        <v>2003</v>
      </c>
      <c r="M16" s="5">
        <v>99.781999999999996</v>
      </c>
      <c r="N16" s="5">
        <v>42.780999999999999</v>
      </c>
      <c r="O16" s="5">
        <v>3.7250000000000001</v>
      </c>
      <c r="P16" s="5">
        <v>0.13200000000000001</v>
      </c>
      <c r="Q16" s="5">
        <v>0.92800000000000005</v>
      </c>
      <c r="R16" s="5">
        <f t="shared" si="0"/>
        <v>147.34799999999998</v>
      </c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>
        <v>2004</v>
      </c>
      <c r="M17" s="5">
        <v>117.59699999999999</v>
      </c>
      <c r="N17" s="5">
        <v>46.182000000000002</v>
      </c>
      <c r="O17" s="5">
        <v>4.2110000000000003</v>
      </c>
      <c r="P17" s="5">
        <v>0.129</v>
      </c>
      <c r="Q17" s="5">
        <v>0.58799999999999997</v>
      </c>
      <c r="R17" s="5">
        <f t="shared" si="0"/>
        <v>168.70699999999999</v>
      </c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>
        <v>2005</v>
      </c>
      <c r="M18" s="5">
        <v>139.64599999999999</v>
      </c>
      <c r="N18" s="5">
        <v>49.226999999999997</v>
      </c>
      <c r="O18" s="5">
        <v>4.8630000000000004</v>
      </c>
      <c r="P18" s="5">
        <v>0.13500000000000001</v>
      </c>
      <c r="Q18" s="5">
        <v>0.4</v>
      </c>
      <c r="R18" s="5">
        <f t="shared" si="0"/>
        <v>194.27099999999999</v>
      </c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>
        <v>2006</v>
      </c>
      <c r="M19" s="5">
        <v>155.196</v>
      </c>
      <c r="N19" s="5">
        <v>49.707999999999998</v>
      </c>
      <c r="O19" s="5">
        <v>4.0250000000000004</v>
      </c>
      <c r="P19" s="5">
        <v>0.13800000000000001</v>
      </c>
      <c r="Q19" s="5">
        <v>0.50900000000000001</v>
      </c>
      <c r="R19" s="5">
        <f t="shared" si="0"/>
        <v>209.57599999999999</v>
      </c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>
        <v>2007</v>
      </c>
      <c r="M20" s="5">
        <v>183.126</v>
      </c>
      <c r="N20" s="5">
        <v>53.204000000000001</v>
      </c>
      <c r="O20" s="5">
        <v>4.5629999999999997</v>
      </c>
      <c r="P20" s="5">
        <v>0.13700000000000001</v>
      </c>
      <c r="Q20" s="5">
        <v>0.45400000000000001</v>
      </c>
      <c r="R20" s="5">
        <f t="shared" si="0"/>
        <v>241.48400000000001</v>
      </c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>
        <v>2008</v>
      </c>
      <c r="M21" s="5">
        <v>169.714</v>
      </c>
      <c r="N21" s="5">
        <v>58.472000000000001</v>
      </c>
      <c r="O21" s="5">
        <v>4.9530000000000003</v>
      </c>
      <c r="P21" s="5">
        <v>0.123</v>
      </c>
      <c r="Q21" s="5">
        <v>0.372</v>
      </c>
      <c r="R21" s="5">
        <f t="shared" si="0"/>
        <v>233.63400000000001</v>
      </c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>
        <v>2009</v>
      </c>
      <c r="M22" s="5">
        <v>173.55799999999999</v>
      </c>
      <c r="N22" s="5">
        <v>59.398000000000003</v>
      </c>
      <c r="O22" s="5">
        <v>4.07</v>
      </c>
      <c r="P22" s="5">
        <v>0.109</v>
      </c>
      <c r="Q22" s="5">
        <v>0.36399999999999999</v>
      </c>
      <c r="R22" s="5">
        <f t="shared" si="0"/>
        <v>237.499</v>
      </c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>
        <v>2010</v>
      </c>
      <c r="M23" s="5">
        <v>181.02099999999999</v>
      </c>
      <c r="N23" s="5">
        <v>67.025000000000006</v>
      </c>
      <c r="O23" s="5">
        <v>3.6909999999999998</v>
      </c>
      <c r="P23" s="5">
        <v>0.11899999999999999</v>
      </c>
      <c r="Q23" s="5">
        <v>0.35299999999999998</v>
      </c>
      <c r="R23" s="5">
        <f t="shared" si="0"/>
        <v>252.209</v>
      </c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>
        <v>2011</v>
      </c>
      <c r="M24" s="5">
        <v>191.70099999999999</v>
      </c>
      <c r="N24" s="5">
        <v>74.554000000000002</v>
      </c>
      <c r="O24" s="5">
        <v>3.65</v>
      </c>
      <c r="P24" s="5">
        <v>0.124</v>
      </c>
      <c r="Q24" s="5">
        <v>0.64600000000000002</v>
      </c>
      <c r="R24" s="5">
        <f t="shared" si="0"/>
        <v>270.67500000000001</v>
      </c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>
        <v>2012</v>
      </c>
      <c r="M25" s="5">
        <v>199.369</v>
      </c>
      <c r="N25" s="5">
        <v>76.8</v>
      </c>
      <c r="O25" s="5">
        <v>3.4740000000000002</v>
      </c>
      <c r="P25" s="5">
        <v>0.127</v>
      </c>
      <c r="Q25" s="5">
        <v>0.38800000000000001</v>
      </c>
      <c r="R25" s="5">
        <f t="shared" si="0"/>
        <v>280.15799999999996</v>
      </c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>
        <v>2013</v>
      </c>
      <c r="M26" s="5">
        <v>220.309</v>
      </c>
      <c r="N26" s="5">
        <v>76.781000000000006</v>
      </c>
      <c r="O26" s="5">
        <v>2.968</v>
      </c>
      <c r="P26" s="5">
        <v>0.14899999999999999</v>
      </c>
      <c r="Q26" s="5">
        <v>0.77400000000000002</v>
      </c>
      <c r="R26" s="5">
        <f t="shared" si="0"/>
        <v>300.98100000000005</v>
      </c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>
        <v>2014</v>
      </c>
      <c r="M27" s="5">
        <v>232.48023471694515</v>
      </c>
      <c r="N27" s="5">
        <v>42.906999999999996</v>
      </c>
      <c r="O27" s="5">
        <v>2.8580000000000001</v>
      </c>
      <c r="P27" s="5">
        <v>0.16300000000000001</v>
      </c>
      <c r="Q27" s="5">
        <v>0.60099999999999998</v>
      </c>
      <c r="R27" s="5">
        <f t="shared" si="0"/>
        <v>279.00923471694517</v>
      </c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>
        <v>2015</v>
      </c>
      <c r="M28" s="5">
        <v>235.11244493745298</v>
      </c>
      <c r="N28" s="5">
        <v>47.935000000000002</v>
      </c>
      <c r="O28" s="5">
        <v>3.524</v>
      </c>
      <c r="P28" s="5">
        <v>0.17899999999999999</v>
      </c>
      <c r="Q28" s="5">
        <v>0.96899999999999997</v>
      </c>
      <c r="R28" s="5">
        <f t="shared" si="0"/>
        <v>287.71944493745292</v>
      </c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>
        <v>2016</v>
      </c>
      <c r="M29" s="5">
        <v>234.45075135920709</v>
      </c>
      <c r="N29" s="5">
        <v>55.293099999999995</v>
      </c>
      <c r="O29" s="5">
        <v>3.9380000000000002</v>
      </c>
      <c r="P29" s="5">
        <v>0.185</v>
      </c>
      <c r="Q29" s="5">
        <v>1.786</v>
      </c>
      <c r="R29" s="5">
        <f t="shared" si="0"/>
        <v>295.65285135920709</v>
      </c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>
        <v>2017</v>
      </c>
      <c r="M30" s="5">
        <v>233.96418026706044</v>
      </c>
      <c r="N30" s="5">
        <v>50.434899999999999</v>
      </c>
      <c r="O30" s="5">
        <v>5.2</v>
      </c>
      <c r="P30" s="5">
        <v>0.17699999999999999</v>
      </c>
      <c r="Q30" s="5">
        <v>3.5633020000000002</v>
      </c>
      <c r="R30" s="5">
        <f t="shared" si="0"/>
        <v>293.33938226706044</v>
      </c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>
        <v>2018</v>
      </c>
      <c r="M31" s="5">
        <v>243.1714461507068</v>
      </c>
      <c r="N31" s="5">
        <v>47.556100000000001</v>
      </c>
      <c r="O31" s="5">
        <v>5.0389999999999997</v>
      </c>
      <c r="P31" s="5">
        <v>0.175068112</v>
      </c>
      <c r="Q31" s="5">
        <v>4.3524849999999997</v>
      </c>
      <c r="R31" s="5">
        <f t="shared" si="0"/>
        <v>300.29409926270682</v>
      </c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>
        <v>2019</v>
      </c>
      <c r="M32" s="5">
        <v>246.9896</v>
      </c>
      <c r="N32" s="5">
        <v>50.3626</v>
      </c>
      <c r="O32" s="5">
        <v>4.8568858779999999</v>
      </c>
      <c r="P32" s="5">
        <v>0.16760449100000002</v>
      </c>
      <c r="Q32" s="5">
        <v>2.7040000000000002</v>
      </c>
      <c r="R32" s="5">
        <f t="shared" si="0"/>
        <v>305.08069036900002</v>
      </c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 t="s">
        <v>85</v>
      </c>
      <c r="M34" s="5"/>
      <c r="N34" s="5"/>
      <c r="O34" s="5"/>
      <c r="P34" s="46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>
        <v>2002</v>
      </c>
      <c r="M35" s="46">
        <f t="shared" ref="M35:Q35" si="1">M15/$R$15</f>
        <v>0.70494609220959015</v>
      </c>
      <c r="N35" s="46">
        <f t="shared" si="1"/>
        <v>0.26036833494147754</v>
      </c>
      <c r="O35" s="46">
        <f t="shared" si="1"/>
        <v>2.919830515585015E-2</v>
      </c>
      <c r="P35" s="46">
        <f t="shared" si="1"/>
        <v>1.0236187439694592E-3</v>
      </c>
      <c r="Q35" s="46">
        <f t="shared" si="1"/>
        <v>4.4636489491127239E-3</v>
      </c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>
        <v>2003</v>
      </c>
      <c r="M36" s="46">
        <f t="shared" ref="M36:Q36" si="2">M16/$R$16</f>
        <v>0.67718598148600595</v>
      </c>
      <c r="N36" s="46">
        <f t="shared" si="2"/>
        <v>0.29033987566848551</v>
      </c>
      <c r="O36" s="46">
        <f t="shared" si="2"/>
        <v>2.5280288840024978E-2</v>
      </c>
      <c r="P36" s="46">
        <f t="shared" si="2"/>
        <v>8.9583842332437505E-4</v>
      </c>
      <c r="Q36" s="46">
        <f t="shared" si="2"/>
        <v>6.2980155821592432E-3</v>
      </c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>
        <v>2004</v>
      </c>
      <c r="M37" s="46">
        <f t="shared" ref="M37:Q37" si="3">M17/$R$17</f>
        <v>0.69704872945402385</v>
      </c>
      <c r="N37" s="46">
        <f t="shared" si="3"/>
        <v>0.27374086433876488</v>
      </c>
      <c r="O37" s="46">
        <f t="shared" si="3"/>
        <v>2.4960434362533864E-2</v>
      </c>
      <c r="P37" s="46">
        <f t="shared" si="3"/>
        <v>7.6463928586247172E-4</v>
      </c>
      <c r="Q37" s="46">
        <f t="shared" si="3"/>
        <v>3.4853325588149867E-3</v>
      </c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>
        <v>2005</v>
      </c>
      <c r="M38" s="46">
        <f t="shared" ref="M38:Q38" si="4">M18/$R$18</f>
        <v>0.71882061656140128</v>
      </c>
      <c r="N38" s="46">
        <f t="shared" si="4"/>
        <v>0.25339345553376469</v>
      </c>
      <c r="O38" s="46">
        <f t="shared" si="4"/>
        <v>2.5032042867952502E-2</v>
      </c>
      <c r="P38" s="46">
        <f t="shared" si="4"/>
        <v>6.9490557005420274E-4</v>
      </c>
      <c r="Q38" s="46">
        <f t="shared" si="4"/>
        <v>2.0589794668272672E-3</v>
      </c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>
        <v>2006</v>
      </c>
      <c r="M39" s="46">
        <f t="shared" ref="M39:Q39" si="5">M19/$R$19</f>
        <v>0.74052372409054468</v>
      </c>
      <c r="N39" s="46">
        <f t="shared" si="5"/>
        <v>0.2371836469824789</v>
      </c>
      <c r="O39" s="46">
        <f t="shared" si="5"/>
        <v>1.9205443371378403E-2</v>
      </c>
      <c r="P39" s="46">
        <f t="shared" si="5"/>
        <v>6.584723441615453E-4</v>
      </c>
      <c r="Q39" s="46">
        <f t="shared" si="5"/>
        <v>2.4287132114364242E-3</v>
      </c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>
        <v>2007</v>
      </c>
      <c r="M40" s="46">
        <f t="shared" ref="M40:Q40" si="6">M20/$R$20</f>
        <v>0.75833595600536685</v>
      </c>
      <c r="N40" s="46">
        <f t="shared" si="6"/>
        <v>0.22032101505689816</v>
      </c>
      <c r="O40" s="46">
        <f t="shared" si="6"/>
        <v>1.889566182438588E-2</v>
      </c>
      <c r="P40" s="46">
        <f t="shared" si="6"/>
        <v>5.6732537145318118E-4</v>
      </c>
      <c r="Q40" s="46">
        <f t="shared" si="6"/>
        <v>1.8800417418959434E-3</v>
      </c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>
        <v>2008</v>
      </c>
      <c r="M41" s="46">
        <f t="shared" ref="M41:Q41" si="7">M21/$R$21</f>
        <v>0.72640968352209001</v>
      </c>
      <c r="N41" s="46">
        <f t="shared" si="7"/>
        <v>0.25027179263292154</v>
      </c>
      <c r="O41" s="46">
        <f t="shared" si="7"/>
        <v>2.1199825367883098E-2</v>
      </c>
      <c r="P41" s="46">
        <f t="shared" si="7"/>
        <v>5.2646447006856874E-4</v>
      </c>
      <c r="Q41" s="46">
        <f t="shared" si="7"/>
        <v>1.592234007036647E-3</v>
      </c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17"/>
      <c r="B42" s="5"/>
      <c r="C42" s="5"/>
      <c r="D42" s="5"/>
      <c r="E42" s="5"/>
      <c r="F42" s="5"/>
      <c r="G42" s="5"/>
      <c r="H42" s="5"/>
      <c r="I42" s="5"/>
      <c r="J42" s="5"/>
      <c r="K42" s="5"/>
      <c r="L42" s="5">
        <v>2009</v>
      </c>
      <c r="M42" s="46">
        <f t="shared" ref="M42:Q42" si="8">M22/$R$22</f>
        <v>0.7307736032572768</v>
      </c>
      <c r="N42" s="46">
        <f t="shared" si="8"/>
        <v>0.25009789514903225</v>
      </c>
      <c r="O42" s="46">
        <f t="shared" si="8"/>
        <v>1.7136914260691624E-2</v>
      </c>
      <c r="P42" s="46">
        <f t="shared" si="8"/>
        <v>4.5894930083916142E-4</v>
      </c>
      <c r="Q42" s="46">
        <f t="shared" si="8"/>
        <v>1.5326380321601355E-3</v>
      </c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>
        <v>2010</v>
      </c>
      <c r="M43" s="46">
        <f t="shared" ref="M43:Q43" si="9">M23/$R$23</f>
        <v>0.71774203141045712</v>
      </c>
      <c r="N43" s="46">
        <f t="shared" si="9"/>
        <v>0.26575181694546984</v>
      </c>
      <c r="O43" s="46">
        <f t="shared" si="9"/>
        <v>1.4634687897735607E-2</v>
      </c>
      <c r="P43" s="46">
        <f t="shared" si="9"/>
        <v>4.7183090214861483E-4</v>
      </c>
      <c r="Q43" s="46">
        <f t="shared" si="9"/>
        <v>1.399632844188748E-3</v>
      </c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>
        <v>2011</v>
      </c>
      <c r="M44" s="46">
        <f t="shared" ref="M44:Q44" si="10">M24/$R$24</f>
        <v>0.70823312090145008</v>
      </c>
      <c r="N44" s="46">
        <f t="shared" si="10"/>
        <v>0.27543733259443981</v>
      </c>
      <c r="O44" s="46">
        <f t="shared" si="10"/>
        <v>1.348480650226286E-2</v>
      </c>
      <c r="P44" s="46">
        <f t="shared" si="10"/>
        <v>4.581139743234506E-4</v>
      </c>
      <c r="Q44" s="46">
        <f t="shared" si="10"/>
        <v>2.3866260275237829E-3</v>
      </c>
      <c r="R44" s="5"/>
      <c r="S44" s="5"/>
      <c r="T44" s="5"/>
      <c r="U44" s="5"/>
      <c r="V44" s="5"/>
      <c r="W44" s="5"/>
      <c r="X44" s="5"/>
      <c r="Y44" s="5"/>
      <c r="Z44" s="5"/>
    </row>
    <row r="45" spans="1:26" ht="45" customHeight="1">
      <c r="A45" s="99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5">
        <v>2012</v>
      </c>
      <c r="M45" s="46">
        <f t="shared" ref="M45:Q45" si="11">M25/$R$25</f>
        <v>0.7116305798870638</v>
      </c>
      <c r="N45" s="46">
        <f t="shared" si="11"/>
        <v>0.27413102606386397</v>
      </c>
      <c r="O45" s="46">
        <f t="shared" si="11"/>
        <v>1.2400145632107598E-2</v>
      </c>
      <c r="P45" s="46">
        <f t="shared" si="11"/>
        <v>4.5331562903790009E-4</v>
      </c>
      <c r="Q45" s="46">
        <f t="shared" si="11"/>
        <v>1.3849327879268129E-3</v>
      </c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>
        <v>2013</v>
      </c>
      <c r="M46" s="46">
        <f t="shared" ref="M46:Q46" si="12">M26/$R$26</f>
        <v>0.7319697921131233</v>
      </c>
      <c r="N46" s="46">
        <f t="shared" si="12"/>
        <v>0.25510248155199161</v>
      </c>
      <c r="O46" s="46">
        <f t="shared" si="12"/>
        <v>9.8610875769566831E-3</v>
      </c>
      <c r="P46" s="46">
        <f t="shared" si="12"/>
        <v>4.9504786016393051E-4</v>
      </c>
      <c r="Q46" s="46">
        <f t="shared" si="12"/>
        <v>2.5715908977643103E-3</v>
      </c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>
        <v>2014</v>
      </c>
      <c r="M47" s="46">
        <f t="shared" ref="M47:Q47" si="13">M27/$R$27</f>
        <v>0.8332349104960497</v>
      </c>
      <c r="N47" s="46">
        <f t="shared" si="13"/>
        <v>0.15378344033497365</v>
      </c>
      <c r="O47" s="46">
        <f t="shared" si="13"/>
        <v>1.0243388549126127E-2</v>
      </c>
      <c r="P47" s="46">
        <f t="shared" si="13"/>
        <v>5.8421005371153212E-4</v>
      </c>
      <c r="Q47" s="46">
        <f t="shared" si="13"/>
        <v>2.1540505661388392E-3</v>
      </c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>
        <v>2015</v>
      </c>
      <c r="M48" s="46">
        <f t="shared" ref="M48:Q48" si="14">M28/$R$28</f>
        <v>0.81715869078144465</v>
      </c>
      <c r="N48" s="46">
        <f t="shared" si="14"/>
        <v>0.16660326871692857</v>
      </c>
      <c r="O48" s="46">
        <f t="shared" si="14"/>
        <v>1.2248042535901872E-2</v>
      </c>
      <c r="P48" s="46">
        <f t="shared" si="14"/>
        <v>6.2213382915052079E-4</v>
      </c>
      <c r="Q48" s="46">
        <f t="shared" si="14"/>
        <v>3.3678641365746066E-3</v>
      </c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>
        <v>2016</v>
      </c>
      <c r="M49" s="46">
        <f t="shared" ref="M49:Q49" si="15">M29/$R$29</f>
        <v>0.79299337138595105</v>
      </c>
      <c r="N49" s="46">
        <f t="shared" si="15"/>
        <v>0.18702035088043498</v>
      </c>
      <c r="O49" s="46">
        <f t="shared" si="15"/>
        <v>1.3319675362154644E-2</v>
      </c>
      <c r="P49" s="46">
        <f t="shared" si="15"/>
        <v>6.2573386033484238E-4</v>
      </c>
      <c r="Q49" s="46">
        <f t="shared" si="15"/>
        <v>6.0408685111244783E-3</v>
      </c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>
        <v>2017</v>
      </c>
      <c r="M50" s="46">
        <f t="shared" ref="M50:Q50" si="16">M30/$R$30</f>
        <v>0.79758871263339626</v>
      </c>
      <c r="N50" s="46">
        <f t="shared" si="16"/>
        <v>0.17193361358511122</v>
      </c>
      <c r="O50" s="46">
        <f t="shared" si="16"/>
        <v>1.7726907174249941E-2</v>
      </c>
      <c r="P50" s="46">
        <f t="shared" si="16"/>
        <v>6.0339664804658457E-4</v>
      </c>
      <c r="Q50" s="46">
        <f t="shared" si="16"/>
        <v>1.2147369959195995E-2</v>
      </c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>
        <v>2018</v>
      </c>
      <c r="M51" s="46">
        <f t="shared" ref="M51:Q51" si="17">M31/$R$31</f>
        <v>0.80977763714888285</v>
      </c>
      <c r="N51" s="46">
        <f t="shared" si="17"/>
        <v>0.15836508315268763</v>
      </c>
      <c r="O51" s="46">
        <f t="shared" si="17"/>
        <v>1.6780216502328679E-2</v>
      </c>
      <c r="P51" s="46">
        <f t="shared" si="17"/>
        <v>5.8298885136216034E-4</v>
      </c>
      <c r="Q51" s="46">
        <f t="shared" si="17"/>
        <v>1.4494074344738647E-2</v>
      </c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>
        <v>2019</v>
      </c>
      <c r="M52" s="46">
        <f t="shared" ref="M52:Q52" si="18">M32/$R$32</f>
        <v>0.80958778381306951</v>
      </c>
      <c r="N52" s="46">
        <f t="shared" si="18"/>
        <v>0.16507960546138015</v>
      </c>
      <c r="O52" s="46">
        <f t="shared" si="18"/>
        <v>1.5920004219623071E-2</v>
      </c>
      <c r="P52" s="46">
        <f t="shared" si="18"/>
        <v>5.493775787555734E-4</v>
      </c>
      <c r="Q52" s="46">
        <f t="shared" si="18"/>
        <v>8.8632289271715903E-3</v>
      </c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A45:K45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>
      <selection activeCell="A8" sqref="A8:A9"/>
    </sheetView>
  </sheetViews>
  <sheetFormatPr baseColWidth="10" defaultColWidth="14.453125" defaultRowHeight="15" customHeight="1"/>
  <cols>
    <col min="1" max="6" width="10.7265625" customWidth="1"/>
    <col min="7" max="7" width="12.26953125" customWidth="1"/>
    <col min="8" max="26" width="10.7265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86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3" t="s">
        <v>87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5" t="s">
        <v>88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/>
    <row r="11" spans="1:26" ht="12.75" customHeight="1"/>
    <row r="12" spans="1:26" ht="12.75" customHeight="1">
      <c r="E12" s="47">
        <v>43466</v>
      </c>
      <c r="F12" s="48">
        <v>108484</v>
      </c>
      <c r="G12" s="48">
        <v>113839.75</v>
      </c>
    </row>
    <row r="13" spans="1:26" ht="12.75" customHeight="1">
      <c r="E13" s="47">
        <v>43497</v>
      </c>
      <c r="F13" s="48">
        <v>109818</v>
      </c>
      <c r="G13" s="48">
        <v>113839.75</v>
      </c>
    </row>
    <row r="14" spans="1:26" ht="12.75" customHeight="1">
      <c r="E14" s="47">
        <v>43525</v>
      </c>
      <c r="F14" s="48">
        <v>109708</v>
      </c>
      <c r="G14" s="48">
        <v>113839.75</v>
      </c>
    </row>
    <row r="15" spans="1:26" ht="12.75" customHeight="1">
      <c r="E15" s="47">
        <v>43556</v>
      </c>
      <c r="F15" s="48">
        <v>113685</v>
      </c>
      <c r="G15" s="48">
        <v>113839.75</v>
      </c>
    </row>
    <row r="16" spans="1:26" ht="12.75" customHeight="1">
      <c r="E16" s="47">
        <v>43586</v>
      </c>
      <c r="F16" s="48">
        <v>111801</v>
      </c>
      <c r="G16" s="48">
        <f>AVERAGE(F16:F40)</f>
        <v>114545.92</v>
      </c>
    </row>
    <row r="17" spans="5:8" ht="12.75" customHeight="1">
      <c r="E17" s="47">
        <v>43617</v>
      </c>
      <c r="F17" s="48">
        <v>114903</v>
      </c>
      <c r="G17" s="48">
        <v>113839.75</v>
      </c>
    </row>
    <row r="18" spans="5:8" ht="12.75" customHeight="1">
      <c r="E18" s="47">
        <v>43647</v>
      </c>
      <c r="F18" s="48">
        <v>115595</v>
      </c>
      <c r="G18" s="48">
        <v>113839.75</v>
      </c>
      <c r="H18" s="42"/>
    </row>
    <row r="19" spans="5:8" ht="12.75" customHeight="1">
      <c r="E19" s="47">
        <v>43678</v>
      </c>
      <c r="F19" s="48">
        <v>116336</v>
      </c>
      <c r="G19" s="48">
        <v>113839.75</v>
      </c>
    </row>
    <row r="20" spans="5:8" ht="12.75" customHeight="1">
      <c r="E20" s="47">
        <v>43709</v>
      </c>
      <c r="F20" s="48">
        <v>116719</v>
      </c>
      <c r="G20" s="48">
        <v>113839.75</v>
      </c>
    </row>
    <row r="21" spans="5:8" ht="12.75" customHeight="1">
      <c r="E21" s="47">
        <v>43739</v>
      </c>
      <c r="F21" s="48">
        <v>114874</v>
      </c>
      <c r="G21" s="48">
        <v>113839.75</v>
      </c>
    </row>
    <row r="22" spans="5:8" ht="12.75" customHeight="1">
      <c r="E22" s="47">
        <v>43770</v>
      </c>
      <c r="F22" s="48">
        <v>116803</v>
      </c>
      <c r="G22" s="48">
        <v>113839.75</v>
      </c>
    </row>
    <row r="23" spans="5:8" ht="12.75" customHeight="1">
      <c r="E23" s="47">
        <v>43800</v>
      </c>
      <c r="F23" s="48">
        <v>117994</v>
      </c>
      <c r="G23" s="48">
        <v>113839.75</v>
      </c>
    </row>
    <row r="24" spans="5:8" ht="12.75" customHeight="1">
      <c r="E24" s="47">
        <v>43831</v>
      </c>
      <c r="F24" s="48">
        <v>110277</v>
      </c>
      <c r="G24" s="48">
        <v>113839.75</v>
      </c>
    </row>
    <row r="25" spans="5:8" ht="12.75" customHeight="1">
      <c r="E25" s="47">
        <v>43862</v>
      </c>
      <c r="F25" s="48">
        <v>110105</v>
      </c>
      <c r="G25" s="48">
        <v>113839.75</v>
      </c>
    </row>
    <row r="26" spans="5:8" ht="12.75" customHeight="1">
      <c r="E26" s="47">
        <v>43891</v>
      </c>
      <c r="F26" s="48">
        <v>110178</v>
      </c>
      <c r="G26" s="48">
        <v>113839.75</v>
      </c>
    </row>
    <row r="27" spans="5:8" ht="12.75" customHeight="1">
      <c r="E27" s="47">
        <v>43922</v>
      </c>
      <c r="F27" s="48">
        <v>111939</v>
      </c>
      <c r="G27" s="48">
        <v>113839.75</v>
      </c>
    </row>
    <row r="28" spans="5:8" ht="12.75" customHeight="1">
      <c r="E28" s="47">
        <v>43952</v>
      </c>
      <c r="F28" s="48">
        <v>105929</v>
      </c>
      <c r="G28" s="48">
        <v>113839.75</v>
      </c>
    </row>
    <row r="29" spans="5:8" ht="12.75" customHeight="1">
      <c r="E29" s="47">
        <v>43983</v>
      </c>
      <c r="F29" s="48">
        <v>104376</v>
      </c>
      <c r="G29" s="48">
        <v>113839.75</v>
      </c>
    </row>
    <row r="30" spans="5:8" ht="12.75" customHeight="1">
      <c r="E30" s="47">
        <v>44013</v>
      </c>
      <c r="F30" s="48">
        <v>114679</v>
      </c>
      <c r="G30" s="48">
        <v>113839.75</v>
      </c>
    </row>
    <row r="31" spans="5:8" ht="12.75" customHeight="1">
      <c r="E31" s="47">
        <v>44044</v>
      </c>
      <c r="F31" s="48">
        <v>115559</v>
      </c>
      <c r="G31" s="48">
        <v>113839.75</v>
      </c>
    </row>
    <row r="32" spans="5:8" ht="12.75" customHeight="1">
      <c r="E32" s="47">
        <v>44075</v>
      </c>
      <c r="F32" s="48">
        <v>117403</v>
      </c>
      <c r="G32" s="48">
        <v>113839.75</v>
      </c>
    </row>
    <row r="33" spans="5:8" ht="12.75" customHeight="1">
      <c r="E33" s="47">
        <v>44105</v>
      </c>
      <c r="F33" s="48">
        <v>116484</v>
      </c>
      <c r="G33" s="48">
        <v>113839.75</v>
      </c>
    </row>
    <row r="34" spans="5:8" ht="12.75" customHeight="1">
      <c r="E34" s="47">
        <v>44136</v>
      </c>
      <c r="F34" s="48">
        <v>116819</v>
      </c>
      <c r="G34" s="48">
        <v>113839.75</v>
      </c>
    </row>
    <row r="35" spans="5:8" ht="12.75" customHeight="1">
      <c r="E35" s="47">
        <v>44166</v>
      </c>
      <c r="F35" s="48">
        <v>119226</v>
      </c>
      <c r="G35" s="48">
        <v>113839.75</v>
      </c>
    </row>
    <row r="36" spans="5:8" ht="12.75" customHeight="1">
      <c r="E36" s="47">
        <v>44197</v>
      </c>
      <c r="F36" s="48">
        <v>118472</v>
      </c>
      <c r="G36" s="48">
        <v>113839.75</v>
      </c>
    </row>
    <row r="37" spans="5:8" ht="12.75" customHeight="1">
      <c r="E37" s="47">
        <v>44228</v>
      </c>
      <c r="F37" s="48">
        <v>116749</v>
      </c>
      <c r="G37" s="48">
        <v>113839.75</v>
      </c>
    </row>
    <row r="38" spans="5:8" ht="12.75" customHeight="1">
      <c r="E38" s="47">
        <v>44256</v>
      </c>
      <c r="F38" s="48">
        <v>118151</v>
      </c>
      <c r="G38" s="48">
        <v>113839.75</v>
      </c>
    </row>
    <row r="39" spans="5:8" ht="12.75" customHeight="1">
      <c r="E39" s="47">
        <v>44287</v>
      </c>
      <c r="F39" s="48">
        <v>114447</v>
      </c>
      <c r="G39" s="48">
        <v>113839.75</v>
      </c>
    </row>
    <row r="40" spans="5:8" ht="12.75" customHeight="1">
      <c r="E40" s="47">
        <v>44317</v>
      </c>
      <c r="F40" s="48">
        <v>117830</v>
      </c>
      <c r="G40" s="49"/>
      <c r="H40" s="48"/>
    </row>
    <row r="41" spans="5:8" ht="12.75" customHeight="1">
      <c r="E41" s="47">
        <v>44348</v>
      </c>
      <c r="F41" s="48">
        <v>146453</v>
      </c>
      <c r="G41" s="50">
        <f>AVERAGE(F41:F49)</f>
        <v>133897</v>
      </c>
      <c r="H41" s="48">
        <v>133897</v>
      </c>
    </row>
    <row r="42" spans="5:8" ht="12.75" customHeight="1">
      <c r="E42" s="47">
        <v>44378</v>
      </c>
      <c r="F42" s="48">
        <v>134585</v>
      </c>
      <c r="H42" s="48">
        <v>133897</v>
      </c>
    </row>
    <row r="43" spans="5:8" ht="12.75" customHeight="1">
      <c r="E43" s="47">
        <v>44409</v>
      </c>
      <c r="F43" s="48">
        <v>131221</v>
      </c>
      <c r="H43" s="48">
        <v>133897</v>
      </c>
    </row>
    <row r="44" spans="5:8" ht="12.75" customHeight="1">
      <c r="E44" s="47">
        <v>44440</v>
      </c>
      <c r="F44" s="48">
        <v>129168</v>
      </c>
      <c r="H44" s="48">
        <v>133897</v>
      </c>
    </row>
    <row r="45" spans="5:8" ht="12.75" customHeight="1">
      <c r="E45" s="47">
        <v>44470</v>
      </c>
      <c r="F45" s="48">
        <v>131515</v>
      </c>
      <c r="H45" s="48">
        <v>133897</v>
      </c>
    </row>
    <row r="46" spans="5:8" ht="12.75" customHeight="1">
      <c r="E46" s="47">
        <v>44501</v>
      </c>
      <c r="F46" s="48">
        <v>131977</v>
      </c>
      <c r="H46" s="48">
        <v>133897</v>
      </c>
    </row>
    <row r="47" spans="5:8" ht="12.75" customHeight="1">
      <c r="E47" s="47">
        <v>44531</v>
      </c>
      <c r="F47" s="48">
        <v>133474</v>
      </c>
      <c r="H47" s="48">
        <v>133897</v>
      </c>
    </row>
    <row r="48" spans="5:8" ht="12.75" customHeight="1">
      <c r="E48" s="47">
        <v>44562</v>
      </c>
      <c r="F48" s="48">
        <v>134307</v>
      </c>
      <c r="H48" s="48">
        <v>133897</v>
      </c>
    </row>
    <row r="49" spans="5:8" ht="12.75" customHeight="1">
      <c r="E49" s="47">
        <v>44593</v>
      </c>
      <c r="F49" s="48">
        <v>132373</v>
      </c>
      <c r="H49" s="48">
        <v>133897</v>
      </c>
    </row>
    <row r="50" spans="5:8" ht="12.75" customHeight="1"/>
    <row r="51" spans="5:8" ht="12.75" customHeight="1"/>
    <row r="52" spans="5:8" ht="12.75" customHeight="1"/>
    <row r="53" spans="5:8" ht="12.75" customHeight="1"/>
    <row r="54" spans="5:8" ht="12.75" customHeight="1"/>
    <row r="55" spans="5:8" ht="12.75" customHeight="1"/>
    <row r="56" spans="5:8" ht="12.75" customHeight="1">
      <c r="E56" s="47"/>
      <c r="F56" s="48"/>
    </row>
    <row r="57" spans="5:8" ht="12.75" customHeight="1">
      <c r="E57" s="47"/>
      <c r="F57" s="48"/>
    </row>
    <row r="58" spans="5:8" ht="12.75" customHeight="1">
      <c r="E58" s="47"/>
      <c r="F58" s="48"/>
    </row>
    <row r="59" spans="5:8" ht="12.75" customHeight="1">
      <c r="E59" s="47"/>
      <c r="F59" s="48"/>
    </row>
    <row r="60" spans="5:8" ht="12.75" customHeight="1">
      <c r="E60" s="47"/>
      <c r="F60" s="48"/>
    </row>
    <row r="61" spans="5:8" ht="12.75" customHeight="1">
      <c r="E61" s="47"/>
      <c r="F61" s="48"/>
    </row>
    <row r="62" spans="5:8" ht="12.75" customHeight="1">
      <c r="E62" s="47"/>
      <c r="F62" s="48"/>
    </row>
    <row r="63" spans="5:8" ht="12.75" customHeight="1">
      <c r="E63" s="47"/>
      <c r="F63" s="48"/>
    </row>
    <row r="64" spans="5:8" ht="12.75" customHeight="1">
      <c r="E64" s="47"/>
      <c r="F64" s="48"/>
    </row>
    <row r="65" spans="5:6" ht="12.75" customHeight="1">
      <c r="E65" s="47"/>
      <c r="F65" s="48"/>
    </row>
    <row r="66" spans="5:6" ht="12.75" customHeight="1">
      <c r="E66" s="47"/>
      <c r="F66" s="48"/>
    </row>
    <row r="67" spans="5:6" ht="12.75" customHeight="1">
      <c r="E67" s="47"/>
      <c r="F67" s="48"/>
    </row>
    <row r="68" spans="5:6" ht="12.75" customHeight="1">
      <c r="E68" s="47"/>
      <c r="F68" s="48"/>
    </row>
    <row r="69" spans="5:6" ht="12.75" customHeight="1">
      <c r="E69" s="47"/>
      <c r="F69" s="48"/>
    </row>
    <row r="70" spans="5:6" ht="12.75" customHeight="1">
      <c r="E70" s="47"/>
      <c r="F70" s="48"/>
    </row>
    <row r="71" spans="5:6" ht="12.75" customHeight="1">
      <c r="E71" s="47"/>
      <c r="F71" s="48"/>
    </row>
    <row r="72" spans="5:6" ht="12.75" customHeight="1">
      <c r="E72" s="47"/>
      <c r="F72" s="48"/>
    </row>
    <row r="73" spans="5:6" ht="12.75" customHeight="1">
      <c r="E73" s="47"/>
      <c r="F73" s="48"/>
    </row>
    <row r="74" spans="5:6" ht="12.75" customHeight="1">
      <c r="E74" s="47"/>
      <c r="F74" s="48"/>
    </row>
    <row r="75" spans="5:6" ht="12.75" customHeight="1">
      <c r="E75" s="47"/>
      <c r="F75" s="48"/>
    </row>
    <row r="76" spans="5:6" ht="12.75" customHeight="1">
      <c r="E76" s="47"/>
      <c r="F76" s="48"/>
    </row>
    <row r="77" spans="5:6" ht="12.75" customHeight="1">
      <c r="E77" s="47"/>
      <c r="F77" s="48"/>
    </row>
    <row r="78" spans="5:6" ht="12.75" customHeight="1">
      <c r="E78" s="47"/>
      <c r="F78" s="48"/>
    </row>
    <row r="79" spans="5:6" ht="12.75" customHeight="1">
      <c r="E79" s="47"/>
      <c r="F79" s="48"/>
    </row>
    <row r="80" spans="5:6" ht="12.75" customHeight="1">
      <c r="E80" s="47"/>
      <c r="F80" s="48"/>
    </row>
    <row r="81" spans="5:6" ht="12.75" customHeight="1">
      <c r="E81" s="47"/>
      <c r="F81" s="48"/>
    </row>
    <row r="82" spans="5:6" ht="12.75" customHeight="1">
      <c r="E82" s="47"/>
      <c r="F82" s="48"/>
    </row>
    <row r="83" spans="5:6" ht="12.75" customHeight="1">
      <c r="E83" s="47"/>
      <c r="F83" s="48"/>
    </row>
    <row r="84" spans="5:6" ht="12.75" customHeight="1">
      <c r="E84" s="47"/>
      <c r="F84" s="48"/>
    </row>
    <row r="85" spans="5:6" ht="12.75" customHeight="1">
      <c r="E85" s="47"/>
      <c r="F85" s="48"/>
    </row>
    <row r="86" spans="5:6" ht="12.75" customHeight="1">
      <c r="E86" s="47"/>
      <c r="F86" s="48"/>
    </row>
    <row r="87" spans="5:6" ht="12.75" customHeight="1">
      <c r="E87" s="47"/>
      <c r="F87" s="48"/>
    </row>
    <row r="88" spans="5:6" ht="12.75" customHeight="1">
      <c r="E88" s="47"/>
      <c r="F88" s="48"/>
    </row>
    <row r="89" spans="5:6" ht="12.75" customHeight="1">
      <c r="E89" s="47"/>
      <c r="F89" s="48"/>
    </row>
    <row r="90" spans="5:6" ht="12.75" customHeight="1">
      <c r="E90" s="47"/>
      <c r="F90" s="48"/>
    </row>
    <row r="91" spans="5:6" ht="12.75" customHeight="1">
      <c r="E91" s="47"/>
      <c r="F91" s="48"/>
    </row>
    <row r="92" spans="5:6" ht="12.75" customHeight="1">
      <c r="E92" s="47"/>
      <c r="F92" s="48"/>
    </row>
    <row r="93" spans="5:6" ht="12.75" customHeight="1">
      <c r="E93" s="42"/>
      <c r="F93" s="48"/>
    </row>
    <row r="94" spans="5:6" ht="12.75" customHeight="1"/>
    <row r="95" spans="5:6" ht="12.75" customHeight="1"/>
    <row r="96" spans="5:6" ht="12.75" customHeight="1"/>
    <row r="97" spans="11:11" ht="12.75" customHeight="1"/>
    <row r="98" spans="11:11" ht="12.75" customHeight="1"/>
    <row r="99" spans="11:11" ht="12.75" customHeight="1"/>
    <row r="100" spans="11:11" ht="12.75" customHeight="1"/>
    <row r="101" spans="11:11" ht="12.75" customHeight="1">
      <c r="K101" s="51">
        <v>665</v>
      </c>
    </row>
    <row r="102" spans="11:11" ht="12.75" customHeight="1"/>
    <row r="103" spans="11:11" ht="12.75" customHeight="1"/>
    <row r="104" spans="11:11" ht="12.75" customHeight="1"/>
    <row r="105" spans="11:11" ht="12.75" customHeight="1"/>
    <row r="106" spans="11:11" ht="12.75" customHeight="1"/>
    <row r="107" spans="11:11" ht="12.75" customHeight="1"/>
    <row r="108" spans="11:11" ht="12.75" customHeight="1"/>
    <row r="109" spans="11:11" ht="12.75" customHeight="1"/>
    <row r="110" spans="11:11" ht="12.75" customHeight="1"/>
    <row r="111" spans="11:11" ht="12.75" customHeight="1"/>
    <row r="112" spans="11:11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>
      <selection activeCell="A9" sqref="A9"/>
    </sheetView>
  </sheetViews>
  <sheetFormatPr baseColWidth="10" defaultColWidth="14.453125" defaultRowHeight="15" customHeight="1"/>
  <cols>
    <col min="1" max="1" width="37.26953125" customWidth="1"/>
    <col min="2" max="2" width="15.08984375" customWidth="1"/>
    <col min="3" max="3" width="13.81640625" customWidth="1"/>
    <col min="4" max="4" width="15.08984375" customWidth="1"/>
    <col min="5" max="5" width="10.7265625" customWidth="1"/>
    <col min="6" max="6" width="2.08984375" customWidth="1"/>
    <col min="7" max="26" width="7.4531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3" t="s">
        <v>89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87" t="s">
        <v>338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5" t="s">
        <v>90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2.75" customHeight="1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2.75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5.75" customHeight="1">
      <c r="A13" s="100" t="s">
        <v>91</v>
      </c>
      <c r="B13" s="92"/>
      <c r="C13" s="92"/>
      <c r="D13" s="92"/>
      <c r="E13" s="101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31.5" customHeight="1">
      <c r="A14" s="53" t="s">
        <v>92</v>
      </c>
      <c r="B14" s="54" t="s">
        <v>93</v>
      </c>
      <c r="C14" s="54" t="s">
        <v>94</v>
      </c>
      <c r="D14" s="54" t="s">
        <v>95</v>
      </c>
      <c r="E14" s="54" t="s">
        <v>96</v>
      </c>
      <c r="F14" s="55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5.75" customHeight="1">
      <c r="A15" s="56" t="s">
        <v>97</v>
      </c>
      <c r="B15" s="57">
        <v>0.35</v>
      </c>
      <c r="C15" s="58">
        <v>0.3</v>
      </c>
      <c r="D15" s="57">
        <v>0.28999999999999998</v>
      </c>
      <c r="E15" s="58">
        <v>0.06</v>
      </c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5.75" customHeight="1">
      <c r="A16" s="56" t="s">
        <v>98</v>
      </c>
      <c r="B16" s="57">
        <v>0.32</v>
      </c>
      <c r="C16" s="58">
        <v>0.24</v>
      </c>
      <c r="D16" s="57">
        <v>0.33</v>
      </c>
      <c r="E16" s="58">
        <v>0.11</v>
      </c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5.75" customHeight="1">
      <c r="A17" s="56" t="s">
        <v>99</v>
      </c>
      <c r="B17" s="57">
        <v>0.52</v>
      </c>
      <c r="C17" s="58">
        <v>0.26</v>
      </c>
      <c r="D17" s="57">
        <v>0.1</v>
      </c>
      <c r="E17" s="59">
        <v>0.12</v>
      </c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5.75" customHeight="1">
      <c r="A18" s="56" t="s">
        <v>100</v>
      </c>
      <c r="B18" s="57">
        <v>0.31</v>
      </c>
      <c r="C18" s="58">
        <v>0.31</v>
      </c>
      <c r="D18" s="57">
        <v>0.23</v>
      </c>
      <c r="E18" s="58">
        <v>0.15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5.75" customHeight="1">
      <c r="A19" s="56" t="s">
        <v>101</v>
      </c>
      <c r="B19" s="57">
        <v>0.3</v>
      </c>
      <c r="C19" s="58">
        <v>0.34</v>
      </c>
      <c r="D19" s="57">
        <v>0.2</v>
      </c>
      <c r="E19" s="58">
        <v>0.16</v>
      </c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5.75" customHeight="1">
      <c r="A20" s="56" t="s">
        <v>102</v>
      </c>
      <c r="B20" s="57">
        <v>0.35</v>
      </c>
      <c r="C20" s="58">
        <v>0.26</v>
      </c>
      <c r="D20" s="57">
        <v>0.23</v>
      </c>
      <c r="E20" s="58">
        <v>0.16</v>
      </c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5.75" customHeight="1">
      <c r="A21" s="56" t="s">
        <v>103</v>
      </c>
      <c r="B21" s="57">
        <v>0.34</v>
      </c>
      <c r="C21" s="58">
        <v>0.3</v>
      </c>
      <c r="D21" s="57">
        <v>0.19</v>
      </c>
      <c r="E21" s="58">
        <v>0.17</v>
      </c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31.5" customHeight="1">
      <c r="A22" s="56" t="s">
        <v>104</v>
      </c>
      <c r="B22" s="57">
        <v>0.27</v>
      </c>
      <c r="C22" s="58">
        <v>0.33</v>
      </c>
      <c r="D22" s="58">
        <v>0.22</v>
      </c>
      <c r="E22" s="57">
        <v>0.18</v>
      </c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5.75" customHeight="1">
      <c r="A23" s="56" t="s">
        <v>105</v>
      </c>
      <c r="B23" s="57">
        <v>0.56999999999999995</v>
      </c>
      <c r="C23" s="58">
        <v>0.15</v>
      </c>
      <c r="D23" s="57">
        <v>0.1</v>
      </c>
      <c r="E23" s="58">
        <v>0.18</v>
      </c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5.75" customHeight="1">
      <c r="A24" s="56" t="s">
        <v>106</v>
      </c>
      <c r="B24" s="57">
        <v>0.4</v>
      </c>
      <c r="C24" s="58">
        <v>0.32</v>
      </c>
      <c r="D24" s="58">
        <v>0.09</v>
      </c>
      <c r="E24" s="57">
        <v>0.19</v>
      </c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5.75" customHeight="1">
      <c r="A25" s="56" t="s">
        <v>107</v>
      </c>
      <c r="B25" s="57">
        <v>0.41</v>
      </c>
      <c r="C25" s="58">
        <v>0.27</v>
      </c>
      <c r="D25" s="58">
        <v>0.13</v>
      </c>
      <c r="E25" s="57">
        <v>0.19</v>
      </c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5.75" customHeight="1">
      <c r="A26" s="56" t="s">
        <v>108</v>
      </c>
      <c r="B26" s="57">
        <v>0.23</v>
      </c>
      <c r="C26" s="58">
        <v>0.27</v>
      </c>
      <c r="D26" s="58">
        <v>0.3</v>
      </c>
      <c r="E26" s="57">
        <v>0.2</v>
      </c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5.75" customHeight="1">
      <c r="A27" s="56" t="s">
        <v>109</v>
      </c>
      <c r="B27" s="57">
        <v>0.28000000000000003</v>
      </c>
      <c r="C27" s="58">
        <v>0.31</v>
      </c>
      <c r="D27" s="58">
        <v>0.21</v>
      </c>
      <c r="E27" s="57">
        <v>0.2</v>
      </c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5.75" customHeight="1">
      <c r="A28" s="56" t="s">
        <v>110</v>
      </c>
      <c r="B28" s="57">
        <v>0.33</v>
      </c>
      <c r="C28" s="58">
        <v>0.27</v>
      </c>
      <c r="D28" s="58">
        <v>0.17</v>
      </c>
      <c r="E28" s="57">
        <v>0.23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5.75" customHeight="1">
      <c r="A29" s="56" t="s">
        <v>111</v>
      </c>
      <c r="B29" s="57">
        <v>0.39</v>
      </c>
      <c r="C29" s="58">
        <v>0.28000000000000003</v>
      </c>
      <c r="D29" s="58">
        <v>0.1</v>
      </c>
      <c r="E29" s="57">
        <v>0.23</v>
      </c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5.75" customHeight="1">
      <c r="A30" s="56" t="s">
        <v>112</v>
      </c>
      <c r="B30" s="57">
        <v>0.31</v>
      </c>
      <c r="C30" s="58">
        <v>0.24</v>
      </c>
      <c r="D30" s="58">
        <v>0.21</v>
      </c>
      <c r="E30" s="57">
        <v>0.24</v>
      </c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5.75" customHeight="1">
      <c r="A31" s="56" t="s">
        <v>113</v>
      </c>
      <c r="B31" s="57">
        <v>0.32</v>
      </c>
      <c r="C31" s="58">
        <v>0.31</v>
      </c>
      <c r="D31" s="58">
        <v>0.13</v>
      </c>
      <c r="E31" s="57">
        <v>0.24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5.75" customHeight="1">
      <c r="A32" s="56" t="s">
        <v>114</v>
      </c>
      <c r="B32" s="57">
        <v>0.26</v>
      </c>
      <c r="C32" s="58">
        <v>0.28999999999999998</v>
      </c>
      <c r="D32" s="58">
        <v>0.2</v>
      </c>
      <c r="E32" s="57">
        <v>0.25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5.75" customHeight="1">
      <c r="A33" s="56" t="s">
        <v>115</v>
      </c>
      <c r="B33" s="57">
        <v>0.3</v>
      </c>
      <c r="C33" s="58">
        <v>0.28999999999999998</v>
      </c>
      <c r="D33" s="58">
        <v>0.16</v>
      </c>
      <c r="E33" s="57">
        <v>0.25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5.75" customHeight="1">
      <c r="A34" s="60" t="s">
        <v>7</v>
      </c>
      <c r="B34" s="61">
        <v>0.3</v>
      </c>
      <c r="C34" s="62">
        <v>0.27</v>
      </c>
      <c r="D34" s="61">
        <v>0.18</v>
      </c>
      <c r="E34" s="62">
        <v>0.25</v>
      </c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5.75" customHeight="1">
      <c r="A35" s="56" t="s">
        <v>116</v>
      </c>
      <c r="B35" s="57">
        <v>0.31</v>
      </c>
      <c r="C35" s="58">
        <v>0.26</v>
      </c>
      <c r="D35" s="58">
        <v>0.18</v>
      </c>
      <c r="E35" s="57">
        <v>0.25</v>
      </c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5.75" customHeight="1">
      <c r="A36" s="56" t="s">
        <v>117</v>
      </c>
      <c r="B36" s="57">
        <v>0.28000000000000003</v>
      </c>
      <c r="C36" s="58">
        <v>0.26</v>
      </c>
      <c r="D36" s="58">
        <v>0.2</v>
      </c>
      <c r="E36" s="57">
        <v>0.26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5.75" customHeight="1">
      <c r="A37" s="56" t="s">
        <v>118</v>
      </c>
      <c r="B37" s="57">
        <v>0.28999999999999998</v>
      </c>
      <c r="C37" s="58">
        <v>0.25</v>
      </c>
      <c r="D37" s="58">
        <v>0.19</v>
      </c>
      <c r="E37" s="57">
        <v>0.27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5.75" customHeight="1">
      <c r="A38" s="56" t="s">
        <v>119</v>
      </c>
      <c r="B38" s="57">
        <v>0.34</v>
      </c>
      <c r="C38" s="58">
        <v>0.24</v>
      </c>
      <c r="D38" s="58">
        <v>0.15</v>
      </c>
      <c r="E38" s="57">
        <v>0.27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5.75" customHeight="1">
      <c r="A39" s="63" t="s">
        <v>120</v>
      </c>
      <c r="B39" s="64">
        <v>0.19</v>
      </c>
      <c r="C39" s="65">
        <v>0.32</v>
      </c>
      <c r="D39" s="65">
        <v>0.21</v>
      </c>
      <c r="E39" s="64">
        <v>0.28000000000000003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5.75" customHeight="1">
      <c r="A40" s="56" t="s">
        <v>121</v>
      </c>
      <c r="B40" s="57">
        <v>0.26</v>
      </c>
      <c r="C40" s="58">
        <v>0.26</v>
      </c>
      <c r="D40" s="58">
        <v>0.2</v>
      </c>
      <c r="E40" s="57">
        <v>0.28000000000000003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5.75" customHeight="1">
      <c r="A41" s="66" t="s">
        <v>122</v>
      </c>
      <c r="B41" s="67">
        <v>0.32</v>
      </c>
      <c r="C41" s="68">
        <v>0.13</v>
      </c>
      <c r="D41" s="68">
        <v>0.27</v>
      </c>
      <c r="E41" s="67">
        <v>0.28000000000000003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5.75" customHeight="1">
      <c r="A42" s="56" t="s">
        <v>123</v>
      </c>
      <c r="B42" s="57">
        <v>0.26</v>
      </c>
      <c r="C42" s="58">
        <v>0.26</v>
      </c>
      <c r="D42" s="58">
        <v>0.19</v>
      </c>
      <c r="E42" s="57">
        <v>0.28999999999999998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5.75" customHeight="1">
      <c r="A43" s="56" t="s">
        <v>124</v>
      </c>
      <c r="B43" s="57">
        <v>0.28000000000000003</v>
      </c>
      <c r="C43" s="58">
        <v>0.26</v>
      </c>
      <c r="D43" s="58">
        <v>0.17</v>
      </c>
      <c r="E43" s="57">
        <v>0.28999999999999998</v>
      </c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5.75" customHeight="1">
      <c r="A44" s="56" t="s">
        <v>125</v>
      </c>
      <c r="B44" s="57">
        <v>0.4</v>
      </c>
      <c r="C44" s="58">
        <v>0.2</v>
      </c>
      <c r="D44" s="58">
        <v>0.11</v>
      </c>
      <c r="E44" s="57">
        <v>0.28999999999999998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5.75" customHeight="1">
      <c r="A45" s="56" t="s">
        <v>126</v>
      </c>
      <c r="B45" s="57">
        <v>0.28999999999999998</v>
      </c>
      <c r="C45" s="58">
        <v>0.25</v>
      </c>
      <c r="D45" s="58">
        <v>0.16</v>
      </c>
      <c r="E45" s="57">
        <v>0.3</v>
      </c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5.75" customHeight="1">
      <c r="A46" s="56" t="s">
        <v>127</v>
      </c>
      <c r="B46" s="57">
        <v>0.22</v>
      </c>
      <c r="C46" s="58">
        <v>0.25</v>
      </c>
      <c r="D46" s="58">
        <v>0.2</v>
      </c>
      <c r="E46" s="57">
        <v>0.33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5.75" customHeight="1">
      <c r="A47" s="56" t="s">
        <v>128</v>
      </c>
      <c r="B47" s="69">
        <v>0.37</v>
      </c>
      <c r="C47" s="58">
        <v>0.23</v>
      </c>
      <c r="D47" s="58">
        <v>7.0000000000000007E-2</v>
      </c>
      <c r="E47" s="57">
        <v>0.33</v>
      </c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5.75" customHeight="1">
      <c r="A48" s="102" t="s">
        <v>129</v>
      </c>
      <c r="B48" s="97"/>
      <c r="C48" s="97"/>
      <c r="D48" s="97"/>
      <c r="E48" s="97"/>
      <c r="F48" s="97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5.75" customHeight="1">
      <c r="A49" s="102" t="s">
        <v>130</v>
      </c>
      <c r="B49" s="97"/>
      <c r="C49" s="97"/>
      <c r="D49" s="97"/>
      <c r="E49" s="97"/>
      <c r="F49" s="97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3">
    <mergeCell ref="A13:E13"/>
    <mergeCell ref="A48:F48"/>
    <mergeCell ref="A49:F49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topLeftCell="A3" workbookViewId="0">
      <selection activeCell="F6" sqref="F6"/>
    </sheetView>
  </sheetViews>
  <sheetFormatPr baseColWidth="10" defaultColWidth="14.453125" defaultRowHeight="15" customHeight="1"/>
  <cols>
    <col min="1" max="1" width="65.453125" customWidth="1"/>
    <col min="2" max="26" width="10.816406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3" t="s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" t="s">
        <v>131</v>
      </c>
      <c r="B6" s="3"/>
      <c r="C6" s="3"/>
      <c r="D6" s="3"/>
      <c r="E6" s="3"/>
      <c r="F6" s="3"/>
      <c r="G6" s="3"/>
      <c r="H6" s="3"/>
      <c r="I6" s="3"/>
      <c r="J6" s="3"/>
      <c r="K6" s="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" t="s">
        <v>341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5" t="s">
        <v>132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>
      <c r="A13" s="3" t="s">
        <v>133</v>
      </c>
      <c r="B13" s="3" t="s">
        <v>134</v>
      </c>
      <c r="C13" s="3" t="s">
        <v>135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>
      <c r="A14" s="5" t="s">
        <v>136</v>
      </c>
      <c r="B14" s="70">
        <v>0.13500000000000001</v>
      </c>
      <c r="C14" s="70">
        <v>0.126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>
      <c r="A15" s="5" t="s">
        <v>137</v>
      </c>
      <c r="B15" s="70">
        <v>0.128</v>
      </c>
      <c r="C15" s="70">
        <v>0.223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>
      <c r="A16" s="5" t="s">
        <v>138</v>
      </c>
      <c r="B16" s="70">
        <v>0.115</v>
      </c>
      <c r="C16" s="70">
        <v>0.127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>
      <c r="A17" s="5" t="s">
        <v>139</v>
      </c>
      <c r="B17" s="70">
        <v>0.152</v>
      </c>
      <c r="C17" s="70">
        <v>8.4000000000000005E-2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>
      <c r="A18" s="5" t="s">
        <v>140</v>
      </c>
      <c r="B18" s="70">
        <v>0.152</v>
      </c>
      <c r="C18" s="70">
        <v>9.0999999999999998E-2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>
      <c r="A19" s="5" t="s">
        <v>141</v>
      </c>
      <c r="B19" s="70">
        <v>0.10299999999999999</v>
      </c>
      <c r="C19" s="70">
        <v>0.251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>
      <c r="A21" s="3" t="s">
        <v>142</v>
      </c>
      <c r="B21" s="3" t="s">
        <v>143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>
      <c r="A22" s="5" t="s">
        <v>144</v>
      </c>
      <c r="B22" s="5">
        <v>2.2999999999999998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>
      <c r="A23" s="5" t="s">
        <v>145</v>
      </c>
      <c r="B23" s="5">
        <v>1.9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>
      <c r="A24" s="5" t="s">
        <v>146</v>
      </c>
      <c r="B24" s="5">
        <v>1.6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>
      <c r="A25" s="5" t="s">
        <v>147</v>
      </c>
      <c r="B25" s="5">
        <v>2.4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>
      <c r="A28" s="3" t="s">
        <v>148</v>
      </c>
      <c r="B28" s="3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>
      <c r="A29" s="5" t="s">
        <v>149</v>
      </c>
      <c r="B29" s="70">
        <v>0.746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>
      <c r="A30" s="5" t="s">
        <v>150</v>
      </c>
      <c r="B30" s="70">
        <v>0.95399999999999996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>
      <c r="A31" s="5" t="s">
        <v>151</v>
      </c>
      <c r="B31" s="70">
        <v>0.90200000000000002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>
      <c r="A32" s="5" t="s">
        <v>152</v>
      </c>
      <c r="B32" s="70">
        <v>0.93700000000000006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>
      <c r="A33" s="5" t="s">
        <v>153</v>
      </c>
      <c r="B33" s="70">
        <v>0.92500000000000004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Hoja 1</vt:lpstr>
      <vt:lpstr>'5'!_ftn1</vt:lpstr>
      <vt:lpstr>'5'!_ftnref1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Bernal</dc:creator>
  <cp:lastModifiedBy>María Alejandra Peláez Hidalgo</cp:lastModifiedBy>
  <dcterms:created xsi:type="dcterms:W3CDTF">2022-05-09T20:20:50Z</dcterms:created>
  <dcterms:modified xsi:type="dcterms:W3CDTF">2022-11-11T14:10:14Z</dcterms:modified>
</cp:coreProperties>
</file>