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di.izquierdo\Downloads\"/>
    </mc:Choice>
  </mc:AlternateContent>
  <xr:revisionPtr revIDLastSave="0" documentId="8_{73CE093D-443A-4390-8CA6-9AE52A45F2D3}" xr6:coauthVersionLast="47" xr6:coauthVersionMax="47" xr10:uidLastSave="{00000000-0000-0000-0000-000000000000}"/>
  <bookViews>
    <workbookView xWindow="-120" yWindow="-120" windowWidth="20730" windowHeight="11040" firstSheet="8" xr2:uid="{71BC4955-434B-401C-8366-B468B23C337D}"/>
  </bookViews>
  <sheets>
    <sheet name="Mapa" sheetId="12" r:id="rId1"/>
    <sheet name="1" sheetId="21" r:id="rId2"/>
    <sheet name="2" sheetId="20" r:id="rId3"/>
    <sheet name="3" sheetId="3" r:id="rId4"/>
    <sheet name="4" sheetId="2" r:id="rId5"/>
    <sheet name="5" sheetId="22" r:id="rId6"/>
    <sheet name="Tabla 1" sheetId="23" r:id="rId7"/>
    <sheet name="Figura 1" sheetId="16" r:id="rId8"/>
    <sheet name="6" sheetId="24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24" l="1"/>
  <c r="C20" i="22" l="1"/>
  <c r="B30" i="21" l="1"/>
  <c r="B27" i="20"/>
  <c r="C26" i="20" s="1"/>
  <c r="C12" i="20" l="1"/>
  <c r="C13" i="20"/>
  <c r="C15" i="20"/>
  <c r="C19" i="20"/>
  <c r="C20" i="20"/>
  <c r="C22" i="20"/>
  <c r="C14" i="20"/>
  <c r="C21" i="20"/>
  <c r="C16" i="20"/>
  <c r="C23" i="20"/>
  <c r="C24" i="20"/>
  <c r="C10" i="20"/>
  <c r="C17" i="20"/>
  <c r="C25" i="20"/>
  <c r="C11" i="20"/>
  <c r="C18" i="20"/>
  <c r="D21" i="2" l="1"/>
  <c r="D23" i="2"/>
  <c r="D24" i="2"/>
  <c r="D25" i="2"/>
  <c r="D26" i="2"/>
  <c r="D27" i="2"/>
  <c r="D28" i="2"/>
  <c r="D29" i="2"/>
  <c r="D30" i="2"/>
  <c r="D31" i="2"/>
  <c r="D22" i="2"/>
  <c r="D20" i="2"/>
  <c r="D19" i="2"/>
  <c r="D18" i="2"/>
  <c r="D17" i="2"/>
  <c r="D16" i="2"/>
  <c r="D15" i="2"/>
  <c r="D14" i="2"/>
  <c r="D13" i="2"/>
  <c r="D12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13" i="2"/>
</calcChain>
</file>

<file path=xl/sharedStrings.xml><?xml version="1.0" encoding="utf-8"?>
<sst xmlns="http://schemas.openxmlformats.org/spreadsheetml/2006/main" count="195" uniqueCount="129">
  <si>
    <t>Informe Nacional de Competividad 2023-2024</t>
  </si>
  <si>
    <t>Capítulo: Crecimiento Verde</t>
  </si>
  <si>
    <t>Mapa de portada</t>
  </si>
  <si>
    <t>Índice de Capital Natural. Puesto entre 180</t>
  </si>
  <si>
    <t>Fuente: Solability (2022).</t>
  </si>
  <si>
    <t> </t>
  </si>
  <si>
    <t>País</t>
  </si>
  <si>
    <t>Puesto</t>
  </si>
  <si>
    <t>Colombia</t>
  </si>
  <si>
    <t>Brasil</t>
  </si>
  <si>
    <t>Perú</t>
  </si>
  <si>
    <t>Paraguay</t>
  </si>
  <si>
    <t>Uruguay</t>
  </si>
  <si>
    <t>Bolivia</t>
  </si>
  <si>
    <t>Venezuela</t>
  </si>
  <si>
    <t>Panamá</t>
  </si>
  <si>
    <t>Chile</t>
  </si>
  <si>
    <t>Honduras</t>
  </si>
  <si>
    <t>Nicaragua</t>
  </si>
  <si>
    <t>Argentina</t>
  </si>
  <si>
    <t>Costa Rica</t>
  </si>
  <si>
    <t>Ecuador</t>
  </si>
  <si>
    <t>El Salvador</t>
  </si>
  <si>
    <t>México</t>
  </si>
  <si>
    <t>Guatemala</t>
  </si>
  <si>
    <t>Bélgica</t>
  </si>
  <si>
    <t>Canadá</t>
  </si>
  <si>
    <t>República Checa o Chequia</t>
  </si>
  <si>
    <t>Dinamarca</t>
  </si>
  <si>
    <t>Estonia</t>
  </si>
  <si>
    <t>Finlandia</t>
  </si>
  <si>
    <t>Francia</t>
  </si>
  <si>
    <t>Alemania</t>
  </si>
  <si>
    <t>Grecia</t>
  </si>
  <si>
    <t>Hungría</t>
  </si>
  <si>
    <t>Islandia</t>
  </si>
  <si>
    <t>Irlanda</t>
  </si>
  <si>
    <t>Israel</t>
  </si>
  <si>
    <t>Italia</t>
  </si>
  <si>
    <t>Japón</t>
  </si>
  <si>
    <t>Corea del Sur</t>
  </si>
  <si>
    <t>Letonia</t>
  </si>
  <si>
    <t>Lituania</t>
  </si>
  <si>
    <t>Luxemburgo</t>
  </si>
  <si>
    <t>Países Bajos</t>
  </si>
  <si>
    <t>Nueva Zelanda</t>
  </si>
  <si>
    <t>Noruega</t>
  </si>
  <si>
    <t>Polonia</t>
  </si>
  <si>
    <t>Portugal</t>
  </si>
  <si>
    <t>Eslovaquia, República Eslovaca</t>
  </si>
  <si>
    <t>Eslovenia</t>
  </si>
  <si>
    <t>España</t>
  </si>
  <si>
    <t>Suecia</t>
  </si>
  <si>
    <t>Suiza</t>
  </si>
  <si>
    <t>Turquía</t>
  </si>
  <si>
    <t>Reino Unido</t>
  </si>
  <si>
    <t>Estados Unidos</t>
  </si>
  <si>
    <t>Gráfica 1. Veinte países con mayor proporción de emisión de GEI, 2020 (%).</t>
  </si>
  <si>
    <t>Fuente: Climate Watch (2023).</t>
  </si>
  <si>
    <t>Paquistán</t>
  </si>
  <si>
    <t>Tailandia</t>
  </si>
  <si>
    <t>Vietnam</t>
  </si>
  <si>
    <t>Suráfrica</t>
  </si>
  <si>
    <t>Australia</t>
  </si>
  <si>
    <t xml:space="preserve">Rep.Dem. del Congo </t>
  </si>
  <si>
    <t>Arabia Saudita</t>
  </si>
  <si>
    <t>Irán</t>
  </si>
  <si>
    <t>Indonesia</t>
  </si>
  <si>
    <t>Rusia</t>
  </si>
  <si>
    <t>India</t>
  </si>
  <si>
    <t>China</t>
  </si>
  <si>
    <t>Gráfica 2. Participación de emisiones de GEI a nivel mundial. Colombia y América Latina, 2020 (porcentaje, %).</t>
  </si>
  <si>
    <t>Participaciòn</t>
  </si>
  <si>
    <t>Gráfica 3. Subcategorías con mayor participación en las emisiones de GEI (%), 2018.</t>
  </si>
  <si>
    <r>
      <t xml:space="preserve">Fuente: elaboración propia con base en IDEAM </t>
    </r>
    <r>
      <rPr>
        <i/>
        <sz val="10"/>
        <color theme="1"/>
        <rFont val="Calibri"/>
        <family val="2"/>
        <scheme val="minor"/>
      </rPr>
      <t>et al.</t>
    </r>
    <r>
      <rPr>
        <sz val="10"/>
        <color theme="1"/>
        <rFont val="Calibri"/>
        <family val="2"/>
        <scheme val="minor"/>
      </rPr>
      <t xml:space="preserve"> (2022).</t>
    </r>
  </si>
  <si>
    <t>Subcategoría</t>
  </si>
  <si>
    <t>Participación</t>
  </si>
  <si>
    <t xml:space="preserve">Energía-Transporte </t>
  </si>
  <si>
    <t>Energía-Industrias de la energía</t>
  </si>
  <si>
    <t>Industrias manufactureras y de la construcción</t>
  </si>
  <si>
    <t>Energía-Otros energía</t>
  </si>
  <si>
    <t>Procesos industriales y uso de productos</t>
  </si>
  <si>
    <t>AFOLU-Fermentación entérica</t>
  </si>
  <si>
    <t>AFOLU-Tierras forestales (Bosque natural)</t>
  </si>
  <si>
    <t>AFOLU-Tierras forestales</t>
  </si>
  <si>
    <t>AFOLU-Pastizales</t>
  </si>
  <si>
    <t>Otros AFOLU</t>
  </si>
  <si>
    <t xml:space="preserve">Residuos </t>
  </si>
  <si>
    <t>Gráfica 4. Deforestación anual en Colombia (ha), 2001-2022.</t>
  </si>
  <si>
    <r>
      <t xml:space="preserve">Fuente: IDEAM </t>
    </r>
    <r>
      <rPr>
        <i/>
        <sz val="10"/>
        <color theme="1"/>
        <rFont val="Calibri"/>
        <family val="2"/>
        <scheme val="minor"/>
      </rPr>
      <t>et al.</t>
    </r>
    <r>
      <rPr>
        <sz val="10"/>
        <color theme="1"/>
        <rFont val="Calibri"/>
        <family val="2"/>
        <scheme val="minor"/>
      </rPr>
      <t xml:space="preserve"> (2023).</t>
    </r>
  </si>
  <si>
    <t>Año</t>
  </si>
  <si>
    <t>Deforestación (Ha anuales)</t>
  </si>
  <si>
    <t>Promedio decenal</t>
  </si>
  <si>
    <t>Promedio quinquenall</t>
  </si>
  <si>
    <t>Gráfica 5. Deforestación a nivel departamental (participación, %), 2022.</t>
  </si>
  <si>
    <t>Fuente: elaboración propia con base en IDEAM (2023).</t>
  </si>
  <si>
    <t>Departamentos</t>
  </si>
  <si>
    <t>Participación 2022</t>
  </si>
  <si>
    <t>Meta</t>
  </si>
  <si>
    <t>Caquetá</t>
  </si>
  <si>
    <t>Guaviare</t>
  </si>
  <si>
    <t>Putumayo</t>
  </si>
  <si>
    <t>Antioquia</t>
  </si>
  <si>
    <t>Chocó</t>
  </si>
  <si>
    <t>Norte de Santander</t>
  </si>
  <si>
    <t>Nariño</t>
  </si>
  <si>
    <t>Bolívar</t>
  </si>
  <si>
    <t>Vichada</t>
  </si>
  <si>
    <t>Otros</t>
  </si>
  <si>
    <t>Tabla 1. Metas de adaptación en la Ley de Acción climática.</t>
  </si>
  <si>
    <t>Fuente: elaboración propia con base en el artículo No. 6 de la Ley 2169 de 2021.</t>
  </si>
  <si>
    <t>Sector</t>
  </si>
  <si>
    <t>Número</t>
  </si>
  <si>
    <t>Vivienda, ciudad y territorio</t>
  </si>
  <si>
    <t>Salud y protección social</t>
  </si>
  <si>
    <t>Minas y energía</t>
  </si>
  <si>
    <t>Industria, comercio y turismo</t>
  </si>
  <si>
    <t>Transporte</t>
  </si>
  <si>
    <t>Agropecuario, pesquero y de desarrollo rural</t>
  </si>
  <si>
    <t>Ambiente y desarrollo sostenible</t>
  </si>
  <si>
    <t>Total</t>
  </si>
  <si>
    <t>Figura 1. Factores que impulsan el riesgo, Colombia y otros países.</t>
  </si>
  <si>
    <t>Fuente: Banco Mundial (2023).</t>
  </si>
  <si>
    <t>Gráfica 6. Impuestos ambientales como porcentaje del PIB (%). Colombia y otros países.</t>
  </si>
  <si>
    <t>Fuente: OCDE (2023).</t>
  </si>
  <si>
    <t>% GDP</t>
  </si>
  <si>
    <t>Países Bajos, Italia</t>
  </si>
  <si>
    <t>Prom. América Latina</t>
  </si>
  <si>
    <t>Prom. OCDE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</si>
</sst>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61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6EFCE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0"/>
  </cellStyleXfs>
  <cellXfs count="33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" fontId="0" fillId="2" borderId="0" xfId="0" applyNumberFormat="1" applyFill="1"/>
    <xf numFmtId="0" fontId="6" fillId="0" borderId="0" xfId="0" applyFont="1" applyAlignment="1">
      <alignment horizontal="left" vertical="center"/>
    </xf>
    <xf numFmtId="10" fontId="0" fillId="2" borderId="0" xfId="0" applyNumberForma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2" borderId="0" xfId="2" applyFill="1"/>
    <xf numFmtId="0" fontId="4" fillId="0" borderId="0" xfId="4" applyFont="1"/>
    <xf numFmtId="0" fontId="12" fillId="3" borderId="0" xfId="4" applyFont="1" applyFill="1"/>
    <xf numFmtId="0" fontId="4" fillId="2" borderId="0" xfId="4" applyFont="1" applyFill="1"/>
    <xf numFmtId="0" fontId="8" fillId="2" borderId="0" xfId="0" applyFont="1" applyFill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164" fontId="3" fillId="0" borderId="0" xfId="1" applyNumberFormat="1" applyAlignment="1">
      <alignment horizontal="center" vertical="center"/>
    </xf>
    <xf numFmtId="0" fontId="15" fillId="4" borderId="0" xfId="0" applyFont="1" applyFill="1"/>
    <xf numFmtId="0" fontId="16" fillId="4" borderId="0" xfId="0" applyFont="1" applyFill="1"/>
    <xf numFmtId="0" fontId="15" fillId="4" borderId="1" xfId="0" applyFont="1" applyFill="1" applyBorder="1" applyAlignment="1">
      <alignment wrapText="1"/>
    </xf>
    <xf numFmtId="0" fontId="15" fillId="4" borderId="6" xfId="0" applyFont="1" applyFill="1" applyBorder="1" applyAlignment="1">
      <alignment wrapText="1"/>
    </xf>
    <xf numFmtId="0" fontId="17" fillId="0" borderId="7" xfId="0" applyFont="1" applyBorder="1"/>
    <xf numFmtId="0" fontId="18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4" borderId="0" xfId="0" applyFont="1" applyFill="1"/>
    <xf numFmtId="0" fontId="20" fillId="4" borderId="0" xfId="0" applyFont="1" applyFill="1"/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5">
    <cellStyle name="Hipervínculo 2" xfId="3" xr:uid="{8D146FFD-D809-4BEE-A234-DDB1659764BD}"/>
    <cellStyle name="Normal" xfId="0" builtinId="0"/>
    <cellStyle name="Normal 2" xfId="1" xr:uid="{99328BD8-6006-43AA-AA9C-DB02B6083CC4}"/>
    <cellStyle name="Normal 2 2" xfId="4" xr:uid="{FF50B449-F1DB-4DEC-84A3-DD74D5355723}"/>
    <cellStyle name="Normal 3" xfId="2" xr:uid="{07D6F115-6F8D-489F-9C6F-A0A2C59E19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'1'!$A$10:$A$29</c:f>
              <c:strCache>
                <c:ptCount val="20"/>
                <c:pt idx="0">
                  <c:v>Paquistán</c:v>
                </c:pt>
                <c:pt idx="1">
                  <c:v>Tailandia</c:v>
                </c:pt>
                <c:pt idx="2">
                  <c:v>Vietnam</c:v>
                </c:pt>
                <c:pt idx="3">
                  <c:v>Turquía</c:v>
                </c:pt>
                <c:pt idx="4">
                  <c:v>Suráfrica</c:v>
                </c:pt>
                <c:pt idx="5">
                  <c:v>Australia</c:v>
                </c:pt>
                <c:pt idx="6">
                  <c:v>México</c:v>
                </c:pt>
                <c:pt idx="7">
                  <c:v>Corea del Sur</c:v>
                </c:pt>
                <c:pt idx="8">
                  <c:v>Alemania</c:v>
                </c:pt>
                <c:pt idx="9">
                  <c:v>Rep.Dem. del Congo </c:v>
                </c:pt>
                <c:pt idx="10">
                  <c:v>Arabia Saudita</c:v>
                </c:pt>
                <c:pt idx="11">
                  <c:v>Canadá</c:v>
                </c:pt>
                <c:pt idx="12">
                  <c:v>Irán</c:v>
                </c:pt>
                <c:pt idx="13">
                  <c:v>Japón</c:v>
                </c:pt>
                <c:pt idx="14">
                  <c:v>Brasil</c:v>
                </c:pt>
                <c:pt idx="15">
                  <c:v>Indonesia</c:v>
                </c:pt>
                <c:pt idx="16">
                  <c:v>Rusia</c:v>
                </c:pt>
                <c:pt idx="17">
                  <c:v>India</c:v>
                </c:pt>
                <c:pt idx="18">
                  <c:v>Estados Unidos</c:v>
                </c:pt>
                <c:pt idx="19">
                  <c:v>China</c:v>
                </c:pt>
              </c:strCache>
            </c:strRef>
          </c:cat>
          <c:val>
            <c:numRef>
              <c:f>'1'!$B$10:$B$29</c:f>
              <c:numCache>
                <c:formatCode>0.0</c:formatCode>
                <c:ptCount val="20"/>
                <c:pt idx="0">
                  <c:v>0.96043759234144088</c:v>
                </c:pt>
                <c:pt idx="1">
                  <c:v>0.9773686608087766</c:v>
                </c:pt>
                <c:pt idx="2">
                  <c:v>0.99191812117968381</c:v>
                </c:pt>
                <c:pt idx="3">
                  <c:v>1.0313229096842245</c:v>
                </c:pt>
                <c:pt idx="4">
                  <c:v>1.1006926582383718</c:v>
                </c:pt>
                <c:pt idx="5">
                  <c:v>1.2674918289191306</c:v>
                </c:pt>
                <c:pt idx="6">
                  <c:v>1.3186964029923387</c:v>
                </c:pt>
                <c:pt idx="7">
                  <c:v>1.3283743922569153</c:v>
                </c:pt>
                <c:pt idx="8">
                  <c:v>1.4748216392045597</c:v>
                </c:pt>
                <c:pt idx="9">
                  <c:v>1.4897175152985838</c:v>
                </c:pt>
                <c:pt idx="10">
                  <c:v>1.5428273758489346</c:v>
                </c:pt>
                <c:pt idx="11">
                  <c:v>1.5838559880555851</c:v>
                </c:pt>
                <c:pt idx="12">
                  <c:v>1.828880159212666</c:v>
                </c:pt>
                <c:pt idx="13">
                  <c:v>2.3010231388382247</c:v>
                </c:pt>
                <c:pt idx="14">
                  <c:v>3.1819150207589617</c:v>
                </c:pt>
                <c:pt idx="15">
                  <c:v>3.1953169790470435</c:v>
                </c:pt>
                <c:pt idx="16">
                  <c:v>3.8971335830990688</c:v>
                </c:pt>
                <c:pt idx="17">
                  <c:v>6.8567579645304928</c:v>
                </c:pt>
                <c:pt idx="18">
                  <c:v>11.451486210056098</c:v>
                </c:pt>
                <c:pt idx="19">
                  <c:v>26.62122558418681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4-4C4F-B59B-BD6495939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3903168"/>
        <c:axId val="759612944"/>
      </c:barChart>
      <c:catAx>
        <c:axId val="64390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612944"/>
        <c:crosses val="autoZero"/>
        <c:auto val="1"/>
        <c:lblAlgn val="ctr"/>
        <c:lblOffset val="100"/>
        <c:noMultiLvlLbl val="0"/>
      </c:catAx>
      <c:valAx>
        <c:axId val="759612944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90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'2'!$A$10:$A$26</c:f>
              <c:strCache>
                <c:ptCount val="17"/>
                <c:pt idx="0">
                  <c:v>Costa Rica</c:v>
                </c:pt>
                <c:pt idx="1">
                  <c:v>El Salvador</c:v>
                </c:pt>
                <c:pt idx="2">
                  <c:v>Panamá</c:v>
                </c:pt>
                <c:pt idx="3">
                  <c:v>Honduras</c:v>
                </c:pt>
                <c:pt idx="4">
                  <c:v>Uruguay</c:v>
                </c:pt>
                <c:pt idx="5">
                  <c:v>Guatemala</c:v>
                </c:pt>
                <c:pt idx="6">
                  <c:v>Nicaragua</c:v>
                </c:pt>
                <c:pt idx="7">
                  <c:v>Chile</c:v>
                </c:pt>
                <c:pt idx="8">
                  <c:v>Ecuador</c:v>
                </c:pt>
                <c:pt idx="9">
                  <c:v>Paraguay</c:v>
                </c:pt>
                <c:pt idx="10">
                  <c:v>Bolivia</c:v>
                </c:pt>
                <c:pt idx="11">
                  <c:v>Perú</c:v>
                </c:pt>
                <c:pt idx="12">
                  <c:v>Venezuela</c:v>
                </c:pt>
                <c:pt idx="13">
                  <c:v>Colombia</c:v>
                </c:pt>
                <c:pt idx="14">
                  <c:v>Argentina</c:v>
                </c:pt>
                <c:pt idx="15">
                  <c:v>México</c:v>
                </c:pt>
                <c:pt idx="16">
                  <c:v>Brasil</c:v>
                </c:pt>
              </c:strCache>
            </c:strRef>
          </c:cat>
          <c:val>
            <c:numRef>
              <c:f>'2'!$B$10:$B$26</c:f>
              <c:numCache>
                <c:formatCode>0.0</c:formatCode>
                <c:ptCount val="17"/>
                <c:pt idx="0">
                  <c:v>1.5328895747920204E-2</c:v>
                </c:pt>
                <c:pt idx="1">
                  <c:v>2.6305943974185095E-2</c:v>
                </c:pt>
                <c:pt idx="2">
                  <c:v>4.646300886304626E-2</c:v>
                </c:pt>
                <c:pt idx="3">
                  <c:v>5.9908269116518649E-2</c:v>
                </c:pt>
                <c:pt idx="4">
                  <c:v>7.4219568677783135E-2</c:v>
                </c:pt>
                <c:pt idx="5">
                  <c:v>7.9632314351483768E-2</c:v>
                </c:pt>
                <c:pt idx="6">
                  <c:v>8.2598498980671703E-2</c:v>
                </c:pt>
                <c:pt idx="7">
                  <c:v>0.10758373301047386</c:v>
                </c:pt>
                <c:pt idx="8">
                  <c:v>0.20393060600234517</c:v>
                </c:pt>
                <c:pt idx="9">
                  <c:v>0.21064241063773395</c:v>
                </c:pt>
                <c:pt idx="10">
                  <c:v>0.28455886555778986</c:v>
                </c:pt>
                <c:pt idx="11">
                  <c:v>0.38924136688716016</c:v>
                </c:pt>
                <c:pt idx="12">
                  <c:v>0.51449230177659289</c:v>
                </c:pt>
                <c:pt idx="13">
                  <c:v>0.58524771322320757</c:v>
                </c:pt>
                <c:pt idx="14">
                  <c:v>0.85469419286002524</c:v>
                </c:pt>
                <c:pt idx="15">
                  <c:v>1.3186964029923387</c:v>
                </c:pt>
                <c:pt idx="16">
                  <c:v>3.1819150207589617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8-4212-BB50-DCF6B06E4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553599"/>
        <c:axId val="1189690880"/>
      </c:barChart>
      <c:catAx>
        <c:axId val="61553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690880"/>
        <c:crosses val="autoZero"/>
        <c:auto val="1"/>
        <c:lblAlgn val="ctr"/>
        <c:lblOffset val="100"/>
        <c:noMultiLvlLbl val="0"/>
      </c:catAx>
      <c:valAx>
        <c:axId val="1189690880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53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12-4EAC-A60D-B5F870B3D011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12-4EAC-A60D-B5F870B3D011}"/>
              </c:ext>
            </c:extLst>
          </c:dPt>
          <c:dPt>
            <c:idx val="2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12-4EAC-A60D-B5F870B3D01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12-4EAC-A60D-B5F870B3D011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812-4EAC-A60D-B5F870B3D011}"/>
              </c:ext>
            </c:extLst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812-4EAC-A60D-B5F870B3D011}"/>
              </c:ext>
            </c:extLst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812-4EAC-A60D-B5F870B3D011}"/>
              </c:ext>
            </c:extLst>
          </c:dPt>
          <c:dPt>
            <c:idx val="7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812-4EAC-A60D-B5F870B3D011}"/>
              </c:ext>
            </c:extLst>
          </c:dPt>
          <c:dPt>
            <c:idx val="8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812-4EAC-A60D-B5F870B3D011}"/>
              </c:ext>
            </c:extLst>
          </c:dPt>
          <c:dPt>
            <c:idx val="9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812-4EAC-A60D-B5F870B3D011}"/>
              </c:ext>
            </c:extLst>
          </c:dPt>
          <c:dPt>
            <c:idx val="10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812-4EAC-A60D-B5F870B3D01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'3'!$A$11:$A$21</c:f>
              <c:strCache>
                <c:ptCount val="11"/>
                <c:pt idx="0">
                  <c:v>Energía-Transporte </c:v>
                </c:pt>
                <c:pt idx="1">
                  <c:v>Energía-Industrias de la energía</c:v>
                </c:pt>
                <c:pt idx="2">
                  <c:v>Industrias manufactureras y de la construcción</c:v>
                </c:pt>
                <c:pt idx="3">
                  <c:v>Energía-Otros energía</c:v>
                </c:pt>
                <c:pt idx="4">
                  <c:v>Procesos industriales y uso de productos</c:v>
                </c:pt>
                <c:pt idx="5">
                  <c:v>AFOLU-Fermentación entérica</c:v>
                </c:pt>
                <c:pt idx="6">
                  <c:v>AFOLU-Tierras forestales (Bosque natural)</c:v>
                </c:pt>
                <c:pt idx="7">
                  <c:v>AFOLU-Tierras forestales</c:v>
                </c:pt>
                <c:pt idx="8">
                  <c:v>AFOLU-Pastizales</c:v>
                </c:pt>
                <c:pt idx="9">
                  <c:v>Otros AFOLU</c:v>
                </c:pt>
                <c:pt idx="10">
                  <c:v>Residuos </c:v>
                </c:pt>
              </c:strCache>
            </c:strRef>
          </c:cat>
          <c:val>
            <c:numRef>
              <c:f>'3'!$B$11:$B$21</c:f>
              <c:numCache>
                <c:formatCode>0.00%</c:formatCode>
                <c:ptCount val="11"/>
                <c:pt idx="0">
                  <c:v>0.125</c:v>
                </c:pt>
                <c:pt idx="1">
                  <c:v>8.1000000000000003E-2</c:v>
                </c:pt>
                <c:pt idx="2">
                  <c:v>4.2999999999999997E-2</c:v>
                </c:pt>
                <c:pt idx="3">
                  <c:v>5.7999999999999996E-2</c:v>
                </c:pt>
                <c:pt idx="4">
                  <c:v>3.5000000000000003E-2</c:v>
                </c:pt>
                <c:pt idx="5">
                  <c:v>0.14000000000000001</c:v>
                </c:pt>
                <c:pt idx="6">
                  <c:v>5.6000000000000001E-2</c:v>
                </c:pt>
                <c:pt idx="7">
                  <c:v>0.108</c:v>
                </c:pt>
                <c:pt idx="8">
                  <c:v>0.19800000000000001</c:v>
                </c:pt>
                <c:pt idx="9">
                  <c:v>8.8999999999999996E-2</c:v>
                </c:pt>
                <c:pt idx="10">
                  <c:v>6.8000000000000005E-2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812-4EAC-A60D-B5F870B3D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6788097870277E-2"/>
          <c:y val="3.1436410341140877E-2"/>
          <c:w val="0.8896001865922637"/>
          <c:h val="0.90612501067920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'4'!$B$11</c:f>
              <c:strCache>
                <c:ptCount val="1"/>
                <c:pt idx="0">
                  <c:v>Deforestación (Ha anuales)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8C0-4062-A332-2E5A20EA2346}"/>
              </c:ext>
            </c:extLst>
          </c:dPt>
          <c:cat>
            <c:numRef>
              <c:f>'4'!$A$12:$A$33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'4'!$B$12:$B$33</c:f>
              <c:numCache>
                <c:formatCode>General</c:formatCode>
                <c:ptCount val="22"/>
                <c:pt idx="0">
                  <c:v>135119</c:v>
                </c:pt>
                <c:pt idx="1">
                  <c:v>135120</c:v>
                </c:pt>
                <c:pt idx="2">
                  <c:v>179101</c:v>
                </c:pt>
                <c:pt idx="3">
                  <c:v>179102</c:v>
                </c:pt>
                <c:pt idx="4">
                  <c:v>138573</c:v>
                </c:pt>
                <c:pt idx="5">
                  <c:v>138574</c:v>
                </c:pt>
                <c:pt idx="6">
                  <c:v>140121</c:v>
                </c:pt>
                <c:pt idx="7">
                  <c:v>140121</c:v>
                </c:pt>
                <c:pt idx="8">
                  <c:v>120517</c:v>
                </c:pt>
                <c:pt idx="9">
                  <c:v>120516</c:v>
                </c:pt>
                <c:pt idx="10">
                  <c:v>139773</c:v>
                </c:pt>
                <c:pt idx="11">
                  <c:v>139772</c:v>
                </c:pt>
                <c:pt idx="12">
                  <c:v>116128</c:v>
                </c:pt>
                <c:pt idx="13">
                  <c:v>137341</c:v>
                </c:pt>
                <c:pt idx="14">
                  <c:v>123841</c:v>
                </c:pt>
                <c:pt idx="15">
                  <c:v>177765</c:v>
                </c:pt>
                <c:pt idx="16">
                  <c:v>219552</c:v>
                </c:pt>
                <c:pt idx="17">
                  <c:v>197159</c:v>
                </c:pt>
                <c:pt idx="18">
                  <c:v>158894</c:v>
                </c:pt>
                <c:pt idx="19">
                  <c:v>171685</c:v>
                </c:pt>
                <c:pt idx="20">
                  <c:v>174102</c:v>
                </c:pt>
                <c:pt idx="21">
                  <c:v>123517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8-4549-97E9-38DE05D6B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835759"/>
        <c:axId val="385831599"/>
      </c:barChart>
      <c:catAx>
        <c:axId val="3858357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31599"/>
        <c:crosses val="autoZero"/>
        <c:auto val="1"/>
        <c:lblAlgn val="ctr"/>
        <c:lblOffset val="100"/>
        <c:noMultiLvlLbl val="0"/>
      </c:catAx>
      <c:valAx>
        <c:axId val="385831599"/>
        <c:scaling>
          <c:orientation val="minMax"/>
          <c:max val="23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35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318328958880139"/>
          <c:y val="5.0737824438611842E-2"/>
          <c:w val="0.51714238845144356"/>
          <c:h val="0.86190398075240593"/>
        </c:manualLayout>
      </c:layout>
      <c:pieChart>
        <c:varyColors val="1"/>
        <c:ser>
          <c:idx val="0"/>
          <c:order val="0"/>
          <c:tx>
            <c:strRef>
              <c:f>'5'!$C$9</c:f>
              <c:strCache>
                <c:ptCount val="1"/>
                <c:pt idx="0">
                  <c:v>Participación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DC-4E20-B80C-6CCDFB5DF7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DC-4E20-B80C-6CCDFB5DF7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DC-4E20-B80C-6CCDFB5DF7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DC-4E20-B80C-6CCDFB5DF7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DC-4E20-B80C-6CCDFB5DF73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DC-4E20-B80C-6CCDFB5DF73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DC-4E20-B80C-6CCDFB5DF73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ADC-4E20-B80C-6CCDFB5DF73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ADC-4E20-B80C-6CCDFB5DF73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ADC-4E20-B80C-6CCDFB5DF73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ADC-4E20-B80C-6CCDFB5DF736}"/>
              </c:ext>
            </c:extLst>
          </c:dPt>
          <c:dLbls>
            <c:dLbl>
              <c:idx val="0"/>
              <c:layout>
                <c:manualLayout>
                  <c:x val="7.5917322834645667E-2"/>
                  <c:y val="3.7904272382618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DC-4E20-B80C-6CCDFB5DF736}"/>
                </c:ext>
              </c:extLst>
            </c:dLbl>
            <c:dLbl>
              <c:idx val="1"/>
              <c:layout>
                <c:manualLayout>
                  <c:x val="1.9360783027121509E-2"/>
                  <c:y val="-7.58931175269757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DC-4E20-B80C-6CCDFB5DF736}"/>
                </c:ext>
              </c:extLst>
            </c:dLbl>
            <c:dLbl>
              <c:idx val="2"/>
              <c:layout>
                <c:manualLayout>
                  <c:x val="9.3511920384951874E-2"/>
                  <c:y val="-7.44962088072324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DC-4E20-B80C-6CCDFB5DF736}"/>
                </c:ext>
              </c:extLst>
            </c:dLbl>
            <c:dLbl>
              <c:idx val="3"/>
              <c:layout>
                <c:manualLayout>
                  <c:x val="-0.22991710411198601"/>
                  <c:y val="-7.359288422280548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DC-4E20-B80C-6CCDFB5DF736}"/>
                </c:ext>
              </c:extLst>
            </c:dLbl>
            <c:dLbl>
              <c:idx val="4"/>
              <c:layout>
                <c:manualLayout>
                  <c:x val="-0.12592683727034121"/>
                  <c:y val="-5.12696850393700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DC-4E20-B80C-6CCDFB5DF736}"/>
                </c:ext>
              </c:extLst>
            </c:dLbl>
            <c:dLbl>
              <c:idx val="5"/>
              <c:layout>
                <c:manualLayout>
                  <c:x val="-0.17618853893263342"/>
                  <c:y val="2.3907115777194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DC-4E20-B80C-6CCDFB5DF736}"/>
                </c:ext>
              </c:extLst>
            </c:dLbl>
            <c:dLbl>
              <c:idx val="6"/>
              <c:layout>
                <c:manualLayout>
                  <c:x val="-0.1491839457567804"/>
                  <c:y val="4.37284922717993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DC-4E20-B80C-6CCDFB5DF736}"/>
                </c:ext>
              </c:extLst>
            </c:dLbl>
            <c:dLbl>
              <c:idx val="7"/>
              <c:layout>
                <c:manualLayout>
                  <c:x val="-0.13916087051618548"/>
                  <c:y val="1.72043598716827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DC-4E20-B80C-6CCDFB5DF736}"/>
                </c:ext>
              </c:extLst>
            </c:dLbl>
            <c:dLbl>
              <c:idx val="8"/>
              <c:layout>
                <c:manualLayout>
                  <c:x val="-0.14455030621172354"/>
                  <c:y val="-2.66568241469816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DC-4E20-B80C-6CCDFB5DF736}"/>
                </c:ext>
              </c:extLst>
            </c:dLbl>
            <c:dLbl>
              <c:idx val="10"/>
              <c:layout>
                <c:manualLayout>
                  <c:x val="1.1906714785651794E-2"/>
                  <c:y val="-3.7268518518518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DC-4E20-B80C-6CCDFB5DF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'5'!$B$10:$B$20</c:f>
              <c:strCache>
                <c:ptCount val="11"/>
                <c:pt idx="0">
                  <c:v>Meta</c:v>
                </c:pt>
                <c:pt idx="1">
                  <c:v>Caquetá</c:v>
                </c:pt>
                <c:pt idx="2">
                  <c:v>Guaviare</c:v>
                </c:pt>
                <c:pt idx="3">
                  <c:v>Putumayo</c:v>
                </c:pt>
                <c:pt idx="4">
                  <c:v>Antioquia</c:v>
                </c:pt>
                <c:pt idx="5">
                  <c:v>Chocó</c:v>
                </c:pt>
                <c:pt idx="6">
                  <c:v>Norte de Santander</c:v>
                </c:pt>
                <c:pt idx="7">
                  <c:v>Nariño</c:v>
                </c:pt>
                <c:pt idx="8">
                  <c:v>Bolívar</c:v>
                </c:pt>
                <c:pt idx="9">
                  <c:v>Vichada</c:v>
                </c:pt>
                <c:pt idx="10">
                  <c:v>Otros</c:v>
                </c:pt>
              </c:strCache>
            </c:strRef>
          </c:cat>
          <c:val>
            <c:numRef>
              <c:f>'5'!$C$10:$C$20</c:f>
              <c:numCache>
                <c:formatCode>0.0</c:formatCode>
                <c:ptCount val="11"/>
                <c:pt idx="0">
                  <c:v>19.942923318719497</c:v>
                </c:pt>
                <c:pt idx="1">
                  <c:v>15.87641657705352</c:v>
                </c:pt>
                <c:pt idx="2">
                  <c:v>13.004384150880966</c:v>
                </c:pt>
                <c:pt idx="3">
                  <c:v>8.9767557283480848</c:v>
                </c:pt>
                <c:pt idx="4">
                  <c:v>8.5118702953097856</c:v>
                </c:pt>
                <c:pt idx="5">
                  <c:v>7.0882620564149219</c:v>
                </c:pt>
                <c:pt idx="6">
                  <c:v>5.9384564480105881</c:v>
                </c:pt>
                <c:pt idx="7">
                  <c:v>3.75134419720407</c:v>
                </c:pt>
                <c:pt idx="8">
                  <c:v>2.5171643642981225</c:v>
                </c:pt>
                <c:pt idx="9">
                  <c:v>0.24154189759285302</c:v>
                </c:pt>
                <c:pt idx="10">
                  <c:v>14.150880966167577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ADC-4E20-B80C-6CCDFB5DF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22861247073846E-2"/>
          <c:y val="4.1198501872659173E-2"/>
          <c:w val="0.94723119280698032"/>
          <c:h val="0.7310963835497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'6'!$B$11</c:f>
              <c:strCache>
                <c:ptCount val="1"/>
                <c:pt idx="0">
                  <c:v>% GDP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B4-4393-8C85-700F0D6947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'6'!$A$12:$A$33</c:f>
              <c:strCache>
                <c:ptCount val="22"/>
                <c:pt idx="0">
                  <c:v>Grecia</c:v>
                </c:pt>
                <c:pt idx="1">
                  <c:v>Eslovenia</c:v>
                </c:pt>
                <c:pt idx="2">
                  <c:v>Países Bajos, Italia</c:v>
                </c:pt>
                <c:pt idx="3">
                  <c:v>Honduras</c:v>
                </c:pt>
                <c:pt idx="4">
                  <c:v>Costa Rica</c:v>
                </c:pt>
                <c:pt idx="5">
                  <c:v>Uruguay</c:v>
                </c:pt>
                <c:pt idx="6">
                  <c:v>Nicaragua</c:v>
                </c:pt>
                <c:pt idx="7">
                  <c:v>Argentina</c:v>
                </c:pt>
                <c:pt idx="8">
                  <c:v>Chile</c:v>
                </c:pt>
                <c:pt idx="9">
                  <c:v>México</c:v>
                </c:pt>
                <c:pt idx="10">
                  <c:v>Paraguay</c:v>
                </c:pt>
                <c:pt idx="11">
                  <c:v>Bolivia</c:v>
                </c:pt>
                <c:pt idx="12">
                  <c:v>Guatemala</c:v>
                </c:pt>
                <c:pt idx="13">
                  <c:v>Brasil</c:v>
                </c:pt>
                <c:pt idx="14">
                  <c:v>Colombia</c:v>
                </c:pt>
                <c:pt idx="15">
                  <c:v>El Salvador</c:v>
                </c:pt>
                <c:pt idx="16">
                  <c:v>Perú</c:v>
                </c:pt>
                <c:pt idx="17">
                  <c:v>Panamá</c:v>
                </c:pt>
                <c:pt idx="18">
                  <c:v>Ecuador</c:v>
                </c:pt>
                <c:pt idx="19">
                  <c:v>Venezuela</c:v>
                </c:pt>
                <c:pt idx="20">
                  <c:v>Prom. América Latina</c:v>
                </c:pt>
                <c:pt idx="21">
                  <c:v>Prom. OCDE</c:v>
                </c:pt>
              </c:strCache>
            </c:strRef>
          </c:cat>
          <c:val>
            <c:numRef>
              <c:f>'6'!$B$12:$B$33</c:f>
              <c:numCache>
                <c:formatCode>0.0</c:formatCode>
                <c:ptCount val="22"/>
                <c:pt idx="0">
                  <c:v>3.8</c:v>
                </c:pt>
                <c:pt idx="1">
                  <c:v>3.47</c:v>
                </c:pt>
                <c:pt idx="2">
                  <c:v>3.1</c:v>
                </c:pt>
                <c:pt idx="3">
                  <c:v>2.19</c:v>
                </c:pt>
                <c:pt idx="4">
                  <c:v>2.06</c:v>
                </c:pt>
                <c:pt idx="5">
                  <c:v>1.77</c:v>
                </c:pt>
                <c:pt idx="6">
                  <c:v>1.4</c:v>
                </c:pt>
                <c:pt idx="7">
                  <c:v>1.1000000000000001</c:v>
                </c:pt>
                <c:pt idx="8">
                  <c:v>1.03</c:v>
                </c:pt>
                <c:pt idx="9">
                  <c:v>0.98</c:v>
                </c:pt>
                <c:pt idx="10">
                  <c:v>0.91</c:v>
                </c:pt>
                <c:pt idx="11">
                  <c:v>0.88</c:v>
                </c:pt>
                <c:pt idx="12">
                  <c:v>0.82</c:v>
                </c:pt>
                <c:pt idx="13">
                  <c:v>0.7</c:v>
                </c:pt>
                <c:pt idx="14">
                  <c:v>0.6</c:v>
                </c:pt>
                <c:pt idx="15">
                  <c:v>0.55000000000000004</c:v>
                </c:pt>
                <c:pt idx="16">
                  <c:v>0.52</c:v>
                </c:pt>
                <c:pt idx="17">
                  <c:v>0.4</c:v>
                </c:pt>
                <c:pt idx="18">
                  <c:v>0.28999999999999998</c:v>
                </c:pt>
                <c:pt idx="19">
                  <c:v>0</c:v>
                </c:pt>
                <c:pt idx="20">
                  <c:v>0.95294117647058818</c:v>
                </c:pt>
                <c:pt idx="2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4-4393-8C85-700F0D694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1625759"/>
        <c:axId val="309746975"/>
      </c:barChart>
      <c:catAx>
        <c:axId val="117162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46975"/>
        <c:crosses val="autoZero"/>
        <c:auto val="1"/>
        <c:lblAlgn val="ctr"/>
        <c:lblOffset val="100"/>
        <c:noMultiLvlLbl val="0"/>
      </c:catAx>
      <c:valAx>
        <c:axId val="309746975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625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318559</xdr:colOff>
      <xdr:row>3</xdr:row>
      <xdr:rowOff>14288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CFD4BC-D539-432B-8622-6F061F13F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947334" cy="576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7</xdr:row>
      <xdr:rowOff>176211</xdr:rowOff>
    </xdr:from>
    <xdr:to>
      <xdr:col>10</xdr:col>
      <xdr:colOff>600074</xdr:colOff>
      <xdr:row>39</xdr:row>
      <xdr:rowOff>85724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D7BB58-45F2-4E9E-ADE6-9D7BBE085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1185334</xdr:colOff>
      <xdr:row>3</xdr:row>
      <xdr:rowOff>4763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988B74-FE6F-4B15-8568-63615D635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7334" cy="576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76199</xdr:rowOff>
    </xdr:from>
    <xdr:to>
      <xdr:col>8</xdr:col>
      <xdr:colOff>171450</xdr:colOff>
      <xdr:row>26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9333F0-78D8-4073-AED3-17ECC0109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423334</xdr:colOff>
      <xdr:row>3</xdr:row>
      <xdr:rowOff>4763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310248-C561-4924-B0B8-69D690C03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7334" cy="576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336550</xdr:colOff>
      <xdr:row>9</xdr:row>
      <xdr:rowOff>177800</xdr:rowOff>
    </xdr:from>
    <xdr:to>
      <xdr:col>12</xdr:col>
      <xdr:colOff>685799</xdr:colOff>
      <xdr:row>30</xdr:row>
      <xdr:rowOff>39687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8A7EB9-1D46-4726-BE29-2C94DAF60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34637</xdr:rowOff>
    </xdr:from>
    <xdr:to>
      <xdr:col>0</xdr:col>
      <xdr:colOff>2042584</xdr:colOff>
      <xdr:row>3</xdr:row>
      <xdr:rowOff>39400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3F1458-4A0B-4422-AC1D-AD180DC4D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34637"/>
          <a:ext cx="1947334" cy="576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682173</xdr:colOff>
      <xdr:row>6</xdr:row>
      <xdr:rowOff>0</xdr:rowOff>
    </xdr:from>
    <xdr:to>
      <xdr:col>21</xdr:col>
      <xdr:colOff>384177</xdr:colOff>
      <xdr:row>32</xdr:row>
      <xdr:rowOff>112486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2EF0F9-98BF-43A8-AEBC-4B5F82098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423334</xdr:colOff>
      <xdr:row>3</xdr:row>
      <xdr:rowOff>4763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8D66ED-96C5-486A-8293-497FB3A06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7334" cy="576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663575</xdr:colOff>
      <xdr:row>7</xdr:row>
      <xdr:rowOff>31749</xdr:rowOff>
    </xdr:from>
    <xdr:to>
      <xdr:col>11</xdr:col>
      <xdr:colOff>9525</xdr:colOff>
      <xdr:row>27</xdr:row>
      <xdr:rowOff>85724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F95E0F-CB59-4614-A3A1-BE257C973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223309</xdr:colOff>
      <xdr:row>3</xdr:row>
      <xdr:rowOff>4763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B36C5A-D7B5-4AA1-9436-28BFF7A64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7334" cy="5762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1947334</xdr:colOff>
      <xdr:row>3</xdr:row>
      <xdr:rowOff>4763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BE111-9910-4123-9899-497B27ED8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7334" cy="5762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243052</xdr:colOff>
      <xdr:row>7</xdr:row>
      <xdr:rowOff>13139</xdr:rowOff>
    </xdr:from>
    <xdr:to>
      <xdr:col>7</xdr:col>
      <xdr:colOff>446690</xdr:colOff>
      <xdr:row>28</xdr:row>
      <xdr:rowOff>93763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390858-C188-3339-DD00-5B296D482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052" y="1911570"/>
          <a:ext cx="5577052" cy="4081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423334</xdr:colOff>
      <xdr:row>3</xdr:row>
      <xdr:rowOff>4763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95CA2C-8403-4EC9-8506-894AAB37C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7334" cy="5762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622300</xdr:colOff>
      <xdr:row>10</xdr:row>
      <xdr:rowOff>53975</xdr:rowOff>
    </xdr:from>
    <xdr:to>
      <xdr:col>11</xdr:col>
      <xdr:colOff>609600</xdr:colOff>
      <xdr:row>36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33DC2D-903F-4EBB-B629-852FF517F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70909</xdr:colOff>
      <xdr:row>3</xdr:row>
      <xdr:rowOff>90488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55B996-AC91-4ECA-A477-891548837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7334" cy="576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E199-F54F-44FF-B04B-6DF6194AFB6D}">
  <dimension ref="A4:B60"/>
  <sheetViews>
    <sheetView tabSelected="1" workbookViewId="0">
      <selection activeCell="A7" sqref="A7"/>
    </sheetView>
  </sheetViews>
  <sheetFormatPr defaultColWidth="10.85546875" defaultRowHeight="15"/>
  <cols>
    <col min="1" max="1" width="13.5703125" style="9" customWidth="1"/>
    <col min="2" max="16384" width="10.85546875" style="9"/>
  </cols>
  <sheetData>
    <row r="4" spans="1:2">
      <c r="A4" s="29" t="s">
        <v>0</v>
      </c>
    </row>
    <row r="5" spans="1:2">
      <c r="A5" s="30" t="s">
        <v>1</v>
      </c>
    </row>
    <row r="6" spans="1:2">
      <c r="A6" s="30" t="s">
        <v>2</v>
      </c>
    </row>
    <row r="7" spans="1:2">
      <c r="A7" s="23" t="s">
        <v>3</v>
      </c>
      <c r="B7" s="22"/>
    </row>
    <row r="8" spans="1:2">
      <c r="A8" s="23" t="s">
        <v>4</v>
      </c>
      <c r="B8" s="23"/>
    </row>
    <row r="9" spans="1:2">
      <c r="A9" s="23" t="s">
        <v>5</v>
      </c>
      <c r="B9" s="23" t="s">
        <v>5</v>
      </c>
    </row>
    <row r="10" spans="1:2" ht="15.75" thickBot="1">
      <c r="A10" s="24" t="s">
        <v>6</v>
      </c>
      <c r="B10" s="25" t="s">
        <v>7</v>
      </c>
    </row>
    <row r="11" spans="1:2" ht="16.5" thickBot="1">
      <c r="A11" s="26" t="s">
        <v>8</v>
      </c>
      <c r="B11" s="28">
        <v>58.364979169999998</v>
      </c>
    </row>
    <row r="12" spans="1:2" ht="16.5" thickBot="1">
      <c r="A12" s="26" t="s">
        <v>9</v>
      </c>
      <c r="B12" s="28">
        <v>57.583756999999999</v>
      </c>
    </row>
    <row r="13" spans="1:2" ht="16.5" thickBot="1">
      <c r="A13" s="26" t="s">
        <v>10</v>
      </c>
      <c r="B13" s="28">
        <v>55.2936014</v>
      </c>
    </row>
    <row r="14" spans="1:2" ht="16.5" thickBot="1">
      <c r="A14" s="26" t="s">
        <v>11</v>
      </c>
      <c r="B14" s="28">
        <v>54.968200770000003</v>
      </c>
    </row>
    <row r="15" spans="1:2" ht="16.5" thickBot="1">
      <c r="A15" s="26" t="s">
        <v>12</v>
      </c>
      <c r="B15" s="28">
        <v>53.633925589999997</v>
      </c>
    </row>
    <row r="16" spans="1:2" ht="16.5" thickBot="1">
      <c r="A16" s="26" t="s">
        <v>13</v>
      </c>
      <c r="B16" s="28">
        <v>52.959417170000002</v>
      </c>
    </row>
    <row r="17" spans="1:2" ht="16.5" thickBot="1">
      <c r="A17" s="26" t="s">
        <v>14</v>
      </c>
      <c r="B17" s="28">
        <v>52.177989289999999</v>
      </c>
    </row>
    <row r="18" spans="1:2" ht="16.5" thickBot="1">
      <c r="A18" s="26" t="s">
        <v>15</v>
      </c>
      <c r="B18" s="28">
        <v>49.892592399999998</v>
      </c>
    </row>
    <row r="19" spans="1:2" ht="16.5" thickBot="1">
      <c r="A19" s="26" t="s">
        <v>16</v>
      </c>
      <c r="B19" s="28">
        <v>48.295805489999999</v>
      </c>
    </row>
    <row r="20" spans="1:2" ht="16.5" thickBot="1">
      <c r="A20" s="26" t="s">
        <v>17</v>
      </c>
      <c r="B20" s="28">
        <v>47.773225590000003</v>
      </c>
    </row>
    <row r="21" spans="1:2" ht="16.5" thickBot="1">
      <c r="A21" s="26" t="s">
        <v>18</v>
      </c>
      <c r="B21" s="28">
        <v>46.933243910000002</v>
      </c>
    </row>
    <row r="22" spans="1:2" ht="16.5" thickBot="1">
      <c r="A22" s="26" t="s">
        <v>19</v>
      </c>
      <c r="B22" s="28">
        <v>46.822183649999999</v>
      </c>
    </row>
    <row r="23" spans="1:2" ht="16.5" thickBot="1">
      <c r="A23" s="26" t="s">
        <v>20</v>
      </c>
      <c r="B23" s="28">
        <v>43.957722830000002</v>
      </c>
    </row>
    <row r="24" spans="1:2" ht="16.5" thickBot="1">
      <c r="A24" s="26" t="s">
        <v>21</v>
      </c>
      <c r="B24" s="28">
        <v>43.927530849999997</v>
      </c>
    </row>
    <row r="25" spans="1:2" ht="16.5" thickBot="1">
      <c r="A25" s="26" t="s">
        <v>22</v>
      </c>
      <c r="B25" s="28">
        <v>43.245083880000003</v>
      </c>
    </row>
    <row r="26" spans="1:2" ht="16.5" thickBot="1">
      <c r="A26" s="26" t="s">
        <v>23</v>
      </c>
      <c r="B26" s="28">
        <v>37.515331420000003</v>
      </c>
    </row>
    <row r="27" spans="1:2" ht="16.5" thickBot="1">
      <c r="A27" s="26" t="s">
        <v>24</v>
      </c>
      <c r="B27" s="28">
        <v>36.730371060000003</v>
      </c>
    </row>
    <row r="28" spans="1:2" ht="16.5" thickBot="1">
      <c r="A28" s="26" t="s">
        <v>25</v>
      </c>
      <c r="B28" s="27">
        <v>30.9</v>
      </c>
    </row>
    <row r="29" spans="1:2" ht="16.5" thickBot="1">
      <c r="A29" s="26" t="s">
        <v>26</v>
      </c>
      <c r="B29" s="27">
        <v>55.3</v>
      </c>
    </row>
    <row r="30" spans="1:2" ht="16.5" thickBot="1">
      <c r="A30" s="26" t="s">
        <v>16</v>
      </c>
      <c r="B30" s="27">
        <v>48.3</v>
      </c>
    </row>
    <row r="31" spans="1:2" ht="16.5" thickBot="1">
      <c r="A31" s="26" t="s">
        <v>27</v>
      </c>
      <c r="B31" s="27">
        <v>37.4</v>
      </c>
    </row>
    <row r="32" spans="1:2" ht="16.5" thickBot="1">
      <c r="A32" s="26" t="s">
        <v>28</v>
      </c>
      <c r="B32" s="27">
        <v>43.4</v>
      </c>
    </row>
    <row r="33" spans="1:2" ht="16.5" thickBot="1">
      <c r="A33" s="26" t="s">
        <v>29</v>
      </c>
      <c r="B33" s="27">
        <v>51.2</v>
      </c>
    </row>
    <row r="34" spans="1:2" ht="16.5" thickBot="1">
      <c r="A34" s="26" t="s">
        <v>30</v>
      </c>
      <c r="B34" s="27">
        <v>55.5</v>
      </c>
    </row>
    <row r="35" spans="1:2" ht="16.5" thickBot="1">
      <c r="A35" s="26" t="s">
        <v>31</v>
      </c>
      <c r="B35" s="27">
        <v>45.8</v>
      </c>
    </row>
    <row r="36" spans="1:2" ht="16.5" thickBot="1">
      <c r="A36" s="26" t="s">
        <v>32</v>
      </c>
      <c r="B36" s="27">
        <v>35</v>
      </c>
    </row>
    <row r="37" spans="1:2" ht="16.5" thickBot="1">
      <c r="A37" s="26" t="s">
        <v>33</v>
      </c>
      <c r="B37" s="27">
        <v>36.299999999999997</v>
      </c>
    </row>
    <row r="38" spans="1:2" ht="16.5" thickBot="1">
      <c r="A38" s="26" t="s">
        <v>34</v>
      </c>
      <c r="B38" s="27">
        <v>37.299999999999997</v>
      </c>
    </row>
    <row r="39" spans="1:2" ht="16.5" thickBot="1">
      <c r="A39" s="26" t="s">
        <v>35</v>
      </c>
      <c r="B39" s="27">
        <v>54</v>
      </c>
    </row>
    <row r="40" spans="1:2" ht="16.5" thickBot="1">
      <c r="A40" s="26" t="s">
        <v>36</v>
      </c>
      <c r="B40" s="27">
        <v>43.9</v>
      </c>
    </row>
    <row r="41" spans="1:2" ht="16.5" thickBot="1">
      <c r="A41" s="26" t="s">
        <v>37</v>
      </c>
      <c r="B41" s="27">
        <v>29.2</v>
      </c>
    </row>
    <row r="42" spans="1:2" ht="16.5" thickBot="1">
      <c r="A42" s="26" t="s">
        <v>38</v>
      </c>
      <c r="B42" s="27">
        <v>40.200000000000003</v>
      </c>
    </row>
    <row r="43" spans="1:2" ht="16.5" thickBot="1">
      <c r="A43" s="26" t="s">
        <v>39</v>
      </c>
      <c r="B43" s="27">
        <v>40.700000000000003</v>
      </c>
    </row>
    <row r="44" spans="1:2" ht="16.5" thickBot="1">
      <c r="A44" s="26" t="s">
        <v>40</v>
      </c>
      <c r="B44" s="27">
        <v>37.6</v>
      </c>
    </row>
    <row r="45" spans="1:2" ht="16.5" thickBot="1">
      <c r="A45" s="26" t="s">
        <v>41</v>
      </c>
      <c r="B45" s="27">
        <v>55.8</v>
      </c>
    </row>
    <row r="46" spans="1:2" ht="16.5" thickBot="1">
      <c r="A46" s="26" t="s">
        <v>42</v>
      </c>
      <c r="B46" s="27">
        <v>52</v>
      </c>
    </row>
    <row r="47" spans="1:2" ht="16.5" thickBot="1">
      <c r="A47" s="26" t="s">
        <v>43</v>
      </c>
      <c r="B47" s="27">
        <v>38.5</v>
      </c>
    </row>
    <row r="48" spans="1:2" ht="16.5" thickBot="1">
      <c r="A48" s="26" t="s">
        <v>44</v>
      </c>
      <c r="B48" s="27">
        <v>37.4</v>
      </c>
    </row>
    <row r="49" spans="1:2" ht="16.5" thickBot="1">
      <c r="A49" s="26" t="s">
        <v>45</v>
      </c>
      <c r="B49" s="27">
        <v>48.4</v>
      </c>
    </row>
    <row r="50" spans="1:2" ht="16.5" thickBot="1">
      <c r="A50" s="26" t="s">
        <v>46</v>
      </c>
      <c r="B50" s="27">
        <v>51.5</v>
      </c>
    </row>
    <row r="51" spans="1:2" ht="16.5" thickBot="1">
      <c r="A51" s="26" t="s">
        <v>47</v>
      </c>
      <c r="B51" s="27">
        <v>44</v>
      </c>
    </row>
    <row r="52" spans="1:2" ht="16.5" thickBot="1">
      <c r="A52" s="26" t="s">
        <v>48</v>
      </c>
      <c r="B52" s="27">
        <v>45.3</v>
      </c>
    </row>
    <row r="53" spans="1:2" ht="16.5" thickBot="1">
      <c r="A53" s="26" t="s">
        <v>49</v>
      </c>
      <c r="B53" s="27">
        <v>47.7</v>
      </c>
    </row>
    <row r="54" spans="1:2" ht="16.5" thickBot="1">
      <c r="A54" s="26" t="s">
        <v>50</v>
      </c>
      <c r="B54" s="27">
        <v>43.7</v>
      </c>
    </row>
    <row r="55" spans="1:2" ht="16.5" thickBot="1">
      <c r="A55" s="26" t="s">
        <v>51</v>
      </c>
      <c r="B55" s="27">
        <v>42.3</v>
      </c>
    </row>
    <row r="56" spans="1:2" ht="16.5" thickBot="1">
      <c r="A56" s="26" t="s">
        <v>52</v>
      </c>
      <c r="B56" s="27">
        <v>55.7</v>
      </c>
    </row>
    <row r="57" spans="1:2" ht="16.5" thickBot="1">
      <c r="A57" s="26" t="s">
        <v>53</v>
      </c>
      <c r="B57" s="27">
        <v>48</v>
      </c>
    </row>
    <row r="58" spans="1:2" ht="16.5" thickBot="1">
      <c r="A58" s="26" t="s">
        <v>54</v>
      </c>
      <c r="B58" s="27">
        <v>38.299999999999997</v>
      </c>
    </row>
    <row r="59" spans="1:2" ht="16.5" thickBot="1">
      <c r="A59" s="26" t="s">
        <v>55</v>
      </c>
      <c r="B59" s="27">
        <v>40.6</v>
      </c>
    </row>
    <row r="60" spans="1:2" ht="16.5" thickBot="1">
      <c r="A60" s="26" t="s">
        <v>56</v>
      </c>
      <c r="B60" s="27">
        <v>47.2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E716-9D4B-4BF5-9C75-A472DF0E9CA1}">
  <dimension ref="A4:B30"/>
  <sheetViews>
    <sheetView workbookViewId="0">
      <selection activeCell="A7" sqref="A7"/>
    </sheetView>
  </sheetViews>
  <sheetFormatPr defaultColWidth="11.42578125" defaultRowHeight="15"/>
  <cols>
    <col min="1" max="1" width="11.42578125" style="1"/>
    <col min="2" max="2" width="31.28515625" style="1" bestFit="1" customWidth="1"/>
    <col min="3" max="16384" width="11.42578125" style="1"/>
  </cols>
  <sheetData>
    <row r="4" spans="1:2" ht="13.5" customHeight="1">
      <c r="A4" s="29" t="s">
        <v>0</v>
      </c>
    </row>
    <row r="5" spans="1:2" ht="13.5" customHeight="1">
      <c r="A5" s="30" t="s">
        <v>1</v>
      </c>
    </row>
    <row r="6" spans="1:2">
      <c r="A6" s="7" t="s">
        <v>57</v>
      </c>
    </row>
    <row r="7" spans="1:2">
      <c r="A7" s="31" t="s">
        <v>58</v>
      </c>
    </row>
    <row r="9" spans="1:2">
      <c r="A9" s="1" t="s">
        <v>6</v>
      </c>
      <c r="B9" s="1">
        <v>2020</v>
      </c>
    </row>
    <row r="10" spans="1:2">
      <c r="A10" s="1" t="s">
        <v>59</v>
      </c>
      <c r="B10" s="3">
        <v>0.96043759234144088</v>
      </c>
    </row>
    <row r="11" spans="1:2">
      <c r="A11" s="1" t="s">
        <v>60</v>
      </c>
      <c r="B11" s="3">
        <v>0.9773686608087766</v>
      </c>
    </row>
    <row r="12" spans="1:2">
      <c r="A12" s="1" t="s">
        <v>61</v>
      </c>
      <c r="B12" s="3">
        <v>0.99191812117968381</v>
      </c>
    </row>
    <row r="13" spans="1:2">
      <c r="A13" s="1" t="s">
        <v>54</v>
      </c>
      <c r="B13" s="3">
        <v>1.0313229096842245</v>
      </c>
    </row>
    <row r="14" spans="1:2">
      <c r="A14" s="1" t="s">
        <v>62</v>
      </c>
      <c r="B14" s="3">
        <v>1.1006926582383718</v>
      </c>
    </row>
    <row r="15" spans="1:2">
      <c r="A15" s="1" t="s">
        <v>63</v>
      </c>
      <c r="B15" s="3">
        <v>1.2674918289191306</v>
      </c>
    </row>
    <row r="16" spans="1:2">
      <c r="A16" s="1" t="s">
        <v>23</v>
      </c>
      <c r="B16" s="3">
        <v>1.3186964029923387</v>
      </c>
    </row>
    <row r="17" spans="1:2">
      <c r="A17" s="1" t="s">
        <v>40</v>
      </c>
      <c r="B17" s="3">
        <v>1.3283743922569153</v>
      </c>
    </row>
    <row r="18" spans="1:2">
      <c r="A18" s="1" t="s">
        <v>32</v>
      </c>
      <c r="B18" s="3">
        <v>1.4748216392045597</v>
      </c>
    </row>
    <row r="19" spans="1:2">
      <c r="A19" s="1" t="s">
        <v>64</v>
      </c>
      <c r="B19" s="3">
        <v>1.4897175152985838</v>
      </c>
    </row>
    <row r="20" spans="1:2">
      <c r="A20" s="1" t="s">
        <v>65</v>
      </c>
      <c r="B20" s="3">
        <v>1.5428273758489346</v>
      </c>
    </row>
    <row r="21" spans="1:2">
      <c r="A21" s="1" t="s">
        <v>26</v>
      </c>
      <c r="B21" s="3">
        <v>1.5838559880555851</v>
      </c>
    </row>
    <row r="22" spans="1:2">
      <c r="A22" s="1" t="s">
        <v>66</v>
      </c>
      <c r="B22" s="3">
        <v>1.828880159212666</v>
      </c>
    </row>
    <row r="23" spans="1:2">
      <c r="A23" s="1" t="s">
        <v>39</v>
      </c>
      <c r="B23" s="3">
        <v>2.3010231388382247</v>
      </c>
    </row>
    <row r="24" spans="1:2">
      <c r="A24" s="1" t="s">
        <v>9</v>
      </c>
      <c r="B24" s="3">
        <v>3.1819150207589617</v>
      </c>
    </row>
    <row r="25" spans="1:2">
      <c r="A25" s="1" t="s">
        <v>67</v>
      </c>
      <c r="B25" s="3">
        <v>3.1953169790470435</v>
      </c>
    </row>
    <row r="26" spans="1:2">
      <c r="A26" s="1" t="s">
        <v>68</v>
      </c>
      <c r="B26" s="3">
        <v>3.8971335830990688</v>
      </c>
    </row>
    <row r="27" spans="1:2">
      <c r="A27" s="1" t="s">
        <v>69</v>
      </c>
      <c r="B27" s="3">
        <v>6.8567579645304928</v>
      </c>
    </row>
    <row r="28" spans="1:2">
      <c r="A28" s="1" t="s">
        <v>56</v>
      </c>
      <c r="B28" s="3">
        <v>11.451486210056098</v>
      </c>
    </row>
    <row r="29" spans="1:2">
      <c r="A29" s="1" t="s">
        <v>70</v>
      </c>
      <c r="B29" s="3">
        <v>26.62122558418681</v>
      </c>
    </row>
    <row r="30" spans="1:2">
      <c r="B30" s="3">
        <f>SUM(B10:B29)</f>
        <v>74.401263724557907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5224-55FF-461D-8DCB-1DAC97793C78}">
  <dimension ref="A4:C27"/>
  <sheetViews>
    <sheetView workbookViewId="0">
      <selection activeCell="A6" sqref="A6"/>
    </sheetView>
  </sheetViews>
  <sheetFormatPr defaultColWidth="11.42578125" defaultRowHeight="15"/>
  <cols>
    <col min="1" max="16384" width="11.42578125" style="1"/>
  </cols>
  <sheetData>
    <row r="4" spans="1:3">
      <c r="A4" s="29" t="s">
        <v>0</v>
      </c>
    </row>
    <row r="5" spans="1:3">
      <c r="A5" s="30" t="s">
        <v>1</v>
      </c>
    </row>
    <row r="6" spans="1:3">
      <c r="A6" s="2" t="s">
        <v>71</v>
      </c>
    </row>
    <row r="7" spans="1:3">
      <c r="A7" s="1" t="s">
        <v>58</v>
      </c>
    </row>
    <row r="9" spans="1:3" ht="15.75">
      <c r="A9" s="11" t="s">
        <v>6</v>
      </c>
      <c r="B9" s="11">
        <v>2020</v>
      </c>
      <c r="C9" s="11" t="s">
        <v>72</v>
      </c>
    </row>
    <row r="10" spans="1:3" ht="15.75">
      <c r="A10" s="12" t="s">
        <v>20</v>
      </c>
      <c r="B10" s="3">
        <v>1.5328895747920204E-2</v>
      </c>
      <c r="C10" s="3">
        <f>B10/$B$27*100</f>
        <v>0.19076564924987066</v>
      </c>
    </row>
    <row r="11" spans="1:3" ht="15.75">
      <c r="A11" s="12" t="s">
        <v>22</v>
      </c>
      <c r="B11" s="3">
        <v>2.6305943974185095E-2</v>
      </c>
      <c r="C11" s="3">
        <f t="shared" ref="C11:C26" si="0">B11/$B$27*100</f>
        <v>0.32737325400931194</v>
      </c>
    </row>
    <row r="12" spans="1:3" ht="15.75">
      <c r="A12" s="12" t="s">
        <v>15</v>
      </c>
      <c r="B12" s="3">
        <v>4.646300886304626E-2</v>
      </c>
      <c r="C12" s="3">
        <f t="shared" si="0"/>
        <v>0.57822469391274356</v>
      </c>
    </row>
    <row r="13" spans="1:3" ht="15.75">
      <c r="A13" s="12" t="s">
        <v>17</v>
      </c>
      <c r="B13" s="3">
        <v>5.9908269116518649E-2</v>
      </c>
      <c r="C13" s="3">
        <f t="shared" si="0"/>
        <v>0.74554880151750302</v>
      </c>
    </row>
    <row r="14" spans="1:3" ht="15.75">
      <c r="A14" s="12" t="s">
        <v>12</v>
      </c>
      <c r="B14" s="3">
        <v>7.4219568677783135E-2</v>
      </c>
      <c r="C14" s="3">
        <f t="shared" si="0"/>
        <v>0.92365062941886544</v>
      </c>
    </row>
    <row r="15" spans="1:3" ht="15.75">
      <c r="A15" s="12" t="s">
        <v>24</v>
      </c>
      <c r="B15" s="3">
        <v>7.9632314351483768E-2</v>
      </c>
      <c r="C15" s="3">
        <f t="shared" si="0"/>
        <v>0.99101138127263322</v>
      </c>
    </row>
    <row r="16" spans="1:3" ht="15.75">
      <c r="A16" s="12" t="s">
        <v>18</v>
      </c>
      <c r="B16" s="3">
        <v>8.2598498980671703E-2</v>
      </c>
      <c r="C16" s="3">
        <f t="shared" si="0"/>
        <v>1.0279250732884979</v>
      </c>
    </row>
    <row r="17" spans="1:3" ht="15.75">
      <c r="A17" s="12" t="s">
        <v>16</v>
      </c>
      <c r="B17" s="3">
        <v>0.10758373301047386</v>
      </c>
      <c r="C17" s="3">
        <f t="shared" si="0"/>
        <v>1.3388623038454905</v>
      </c>
    </row>
    <row r="18" spans="1:3" ht="15.75">
      <c r="A18" s="12" t="s">
        <v>21</v>
      </c>
      <c r="B18" s="3">
        <v>0.20393060600234517</v>
      </c>
      <c r="C18" s="3">
        <f t="shared" si="0"/>
        <v>2.5378836868425587</v>
      </c>
    </row>
    <row r="19" spans="1:3" ht="15.75">
      <c r="A19" s="12" t="s">
        <v>11</v>
      </c>
      <c r="B19" s="3">
        <v>0.21064241063773395</v>
      </c>
      <c r="C19" s="3">
        <f t="shared" si="0"/>
        <v>2.621411019141231</v>
      </c>
    </row>
    <row r="20" spans="1:3" ht="15.75">
      <c r="A20" s="12" t="s">
        <v>13</v>
      </c>
      <c r="B20" s="3">
        <v>0.28455886555778986</v>
      </c>
      <c r="C20" s="3">
        <f t="shared" si="0"/>
        <v>3.5412894464562852</v>
      </c>
    </row>
    <row r="21" spans="1:3" ht="15.75">
      <c r="A21" s="12" t="s">
        <v>10</v>
      </c>
      <c r="B21" s="3">
        <v>0.38924136688716016</v>
      </c>
      <c r="C21" s="3">
        <f t="shared" si="0"/>
        <v>4.8440463873081558</v>
      </c>
    </row>
    <row r="22" spans="1:3" ht="15.75">
      <c r="A22" s="12" t="s">
        <v>14</v>
      </c>
      <c r="B22" s="3">
        <v>0.51449230177659289</v>
      </c>
      <c r="C22" s="3">
        <f t="shared" si="0"/>
        <v>6.4027741852043452</v>
      </c>
    </row>
    <row r="23" spans="1:3" ht="15.75">
      <c r="A23" s="12" t="s">
        <v>8</v>
      </c>
      <c r="B23" s="3">
        <v>0.58524771322320757</v>
      </c>
      <c r="C23" s="3">
        <f t="shared" si="0"/>
        <v>7.2833139334367987</v>
      </c>
    </row>
    <row r="24" spans="1:3" ht="15.75">
      <c r="A24" s="12" t="s">
        <v>19</v>
      </c>
      <c r="B24" s="3">
        <v>0.85469419286002524</v>
      </c>
      <c r="C24" s="3">
        <f t="shared" si="0"/>
        <v>10.636532160717364</v>
      </c>
    </row>
    <row r="25" spans="1:3" ht="15.75">
      <c r="A25" s="12" t="s">
        <v>23</v>
      </c>
      <c r="B25" s="3">
        <v>1.3186964029923387</v>
      </c>
      <c r="C25" s="3">
        <f t="shared" si="0"/>
        <v>16.410965252629765</v>
      </c>
    </row>
    <row r="26" spans="1:3" ht="15.75">
      <c r="A26" s="12" t="s">
        <v>9</v>
      </c>
      <c r="B26" s="3">
        <v>3.1819150207589617</v>
      </c>
      <c r="C26" s="3">
        <f t="shared" si="0"/>
        <v>39.598422141748578</v>
      </c>
    </row>
    <row r="27" spans="1:3">
      <c r="B27" s="3">
        <f>SUM(B10:B26)</f>
        <v>8.0354591134182378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B19A5-AC1E-4430-A0F4-AAF07C6BDC15}">
  <dimension ref="A5:B21"/>
  <sheetViews>
    <sheetView zoomScaleNormal="100" workbookViewId="0">
      <selection activeCell="A8" sqref="A8"/>
    </sheetView>
  </sheetViews>
  <sheetFormatPr defaultColWidth="10.85546875" defaultRowHeight="15"/>
  <cols>
    <col min="1" max="1" width="37" style="1" customWidth="1"/>
    <col min="2" max="16384" width="10.85546875" style="1"/>
  </cols>
  <sheetData>
    <row r="5" spans="1:2">
      <c r="A5" s="29" t="s">
        <v>0</v>
      </c>
    </row>
    <row r="6" spans="1:2">
      <c r="A6" s="30" t="s">
        <v>1</v>
      </c>
    </row>
    <row r="7" spans="1:2">
      <c r="A7" s="2" t="s">
        <v>73</v>
      </c>
    </row>
    <row r="8" spans="1:2">
      <c r="A8" s="8" t="s">
        <v>74</v>
      </c>
    </row>
    <row r="10" spans="1:2">
      <c r="A10" s="2" t="s">
        <v>75</v>
      </c>
      <c r="B10" s="2" t="s">
        <v>76</v>
      </c>
    </row>
    <row r="11" spans="1:2">
      <c r="A11" s="1" t="s">
        <v>77</v>
      </c>
      <c r="B11" s="6">
        <v>0.125</v>
      </c>
    </row>
    <row r="12" spans="1:2">
      <c r="A12" s="1" t="s">
        <v>78</v>
      </c>
      <c r="B12" s="6">
        <v>8.1000000000000003E-2</v>
      </c>
    </row>
    <row r="13" spans="1:2">
      <c r="A13" s="1" t="s">
        <v>79</v>
      </c>
      <c r="B13" s="6">
        <v>4.2999999999999997E-2</v>
      </c>
    </row>
    <row r="14" spans="1:2">
      <c r="A14" s="1" t="s">
        <v>80</v>
      </c>
      <c r="B14" s="6">
        <v>5.7999999999999996E-2</v>
      </c>
    </row>
    <row r="15" spans="1:2">
      <c r="A15" s="1" t="s">
        <v>81</v>
      </c>
      <c r="B15" s="6">
        <v>3.5000000000000003E-2</v>
      </c>
    </row>
    <row r="16" spans="1:2">
      <c r="A16" s="1" t="s">
        <v>82</v>
      </c>
      <c r="B16" s="6">
        <v>0.14000000000000001</v>
      </c>
    </row>
    <row r="17" spans="1:2">
      <c r="A17" s="1" t="s">
        <v>83</v>
      </c>
      <c r="B17" s="6">
        <v>5.6000000000000001E-2</v>
      </c>
    </row>
    <row r="18" spans="1:2">
      <c r="A18" s="1" t="s">
        <v>84</v>
      </c>
      <c r="B18" s="6">
        <v>0.108</v>
      </c>
    </row>
    <row r="19" spans="1:2">
      <c r="A19" s="1" t="s">
        <v>85</v>
      </c>
      <c r="B19" s="6">
        <v>0.19800000000000001</v>
      </c>
    </row>
    <row r="20" spans="1:2">
      <c r="A20" s="1" t="s">
        <v>86</v>
      </c>
      <c r="B20" s="6">
        <v>8.8999999999999996E-2</v>
      </c>
    </row>
    <row r="21" spans="1:2">
      <c r="A21" s="1" t="s">
        <v>87</v>
      </c>
      <c r="B21" s="6">
        <v>6.8000000000000005E-2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1CBF-2C31-41B1-B1D3-AF2221DE65C8}">
  <dimension ref="A4:F40"/>
  <sheetViews>
    <sheetView zoomScaleNormal="100" workbookViewId="0">
      <selection activeCell="V18" sqref="V18"/>
    </sheetView>
  </sheetViews>
  <sheetFormatPr defaultColWidth="11.42578125" defaultRowHeight="15"/>
  <cols>
    <col min="1" max="2" width="11.42578125" style="1"/>
    <col min="3" max="3" width="12" style="1" bestFit="1" customWidth="1"/>
    <col min="4" max="5" width="11.42578125" style="1"/>
    <col min="6" max="6" width="11.42578125" style="1" bestFit="1" customWidth="1"/>
    <col min="7" max="16384" width="11.42578125" style="1"/>
  </cols>
  <sheetData>
    <row r="4" spans="1:5">
      <c r="A4" s="29" t="s">
        <v>0</v>
      </c>
    </row>
    <row r="5" spans="1:5">
      <c r="A5" s="30" t="s">
        <v>1</v>
      </c>
    </row>
    <row r="6" spans="1:5">
      <c r="A6" s="2" t="s">
        <v>88</v>
      </c>
    </row>
    <row r="7" spans="1:5">
      <c r="A7" s="5" t="s">
        <v>89</v>
      </c>
    </row>
    <row r="11" spans="1:5">
      <c r="A11" s="1" t="s">
        <v>90</v>
      </c>
      <c r="B11" s="1" t="s">
        <v>91</v>
      </c>
      <c r="D11" s="1" t="s">
        <v>92</v>
      </c>
      <c r="E11" s="1" t="s">
        <v>93</v>
      </c>
    </row>
    <row r="12" spans="1:5">
      <c r="A12" s="1">
        <v>2001</v>
      </c>
      <c r="B12" s="1">
        <v>135119</v>
      </c>
      <c r="D12" s="1">
        <f>AVERAGE($B$12:$B$21)</f>
        <v>142686.39999999999</v>
      </c>
      <c r="E12" s="1">
        <v>153403</v>
      </c>
    </row>
    <row r="13" spans="1:5">
      <c r="A13" s="1">
        <v>2002</v>
      </c>
      <c r="B13" s="1">
        <v>135120</v>
      </c>
      <c r="C13" s="3">
        <f>(B13/B12-1)*100</f>
        <v>7.4008836654648746E-4</v>
      </c>
      <c r="D13" s="1">
        <f t="shared" ref="D13:D21" si="0">AVERAGE($B$12:$B$21)</f>
        <v>142686.39999999999</v>
      </c>
      <c r="E13" s="1">
        <v>153403</v>
      </c>
    </row>
    <row r="14" spans="1:5">
      <c r="A14" s="1">
        <v>2003</v>
      </c>
      <c r="B14" s="1">
        <v>179101</v>
      </c>
      <c r="C14" s="3">
        <f t="shared" ref="C14:C33" si="1">(B14/B13-1)*100</f>
        <v>32.549585553582006</v>
      </c>
      <c r="D14" s="1">
        <f t="shared" si="0"/>
        <v>142686.39999999999</v>
      </c>
      <c r="E14" s="1">
        <v>153403</v>
      </c>
    </row>
    <row r="15" spans="1:5">
      <c r="A15" s="1">
        <v>2004</v>
      </c>
      <c r="B15" s="1">
        <v>179102</v>
      </c>
      <c r="C15" s="3">
        <f t="shared" si="1"/>
        <v>5.5834417451716689E-4</v>
      </c>
      <c r="D15" s="1">
        <f t="shared" si="0"/>
        <v>142686.39999999999</v>
      </c>
      <c r="E15" s="1">
        <v>153403</v>
      </c>
    </row>
    <row r="16" spans="1:5">
      <c r="A16" s="1">
        <v>2005</v>
      </c>
      <c r="B16" s="1">
        <v>138573</v>
      </c>
      <c r="C16" s="3">
        <f t="shared" si="1"/>
        <v>-22.629004701231704</v>
      </c>
      <c r="D16" s="1">
        <f t="shared" si="0"/>
        <v>142686.39999999999</v>
      </c>
      <c r="E16" s="1">
        <v>153403</v>
      </c>
    </row>
    <row r="17" spans="1:5">
      <c r="A17" s="1">
        <v>2006</v>
      </c>
      <c r="B17" s="1">
        <v>138574</v>
      </c>
      <c r="C17" s="3">
        <f t="shared" si="1"/>
        <v>7.2164130098251178E-4</v>
      </c>
      <c r="D17" s="1">
        <f t="shared" si="0"/>
        <v>142686.39999999999</v>
      </c>
      <c r="E17" s="1">
        <v>131969.79999999999</v>
      </c>
    </row>
    <row r="18" spans="1:5">
      <c r="A18" s="1">
        <v>2007</v>
      </c>
      <c r="B18" s="1">
        <v>140121</v>
      </c>
      <c r="C18" s="3">
        <f t="shared" si="1"/>
        <v>1.1163710364137547</v>
      </c>
      <c r="D18" s="1">
        <f t="shared" si="0"/>
        <v>142686.39999999999</v>
      </c>
      <c r="E18" s="1">
        <v>131969.79999999999</v>
      </c>
    </row>
    <row r="19" spans="1:5">
      <c r="A19" s="1">
        <v>2008</v>
      </c>
      <c r="B19" s="1">
        <v>140121</v>
      </c>
      <c r="C19" s="3">
        <f t="shared" si="1"/>
        <v>0</v>
      </c>
      <c r="D19" s="1">
        <f t="shared" si="0"/>
        <v>142686.39999999999</v>
      </c>
      <c r="E19" s="1">
        <v>131969.79999999999</v>
      </c>
    </row>
    <row r="20" spans="1:5">
      <c r="A20" s="1">
        <v>2009</v>
      </c>
      <c r="B20" s="1">
        <v>120517</v>
      </c>
      <c r="C20" s="3">
        <f t="shared" si="1"/>
        <v>-13.990765124428172</v>
      </c>
      <c r="D20" s="1">
        <f t="shared" si="0"/>
        <v>142686.39999999999</v>
      </c>
      <c r="E20" s="1">
        <v>131969.79999999999</v>
      </c>
    </row>
    <row r="21" spans="1:5">
      <c r="A21" s="1">
        <v>2010</v>
      </c>
      <c r="B21" s="1">
        <v>120516</v>
      </c>
      <c r="C21" s="3">
        <f t="shared" si="1"/>
        <v>-8.2975845731025899E-4</v>
      </c>
      <c r="D21" s="1">
        <f t="shared" si="0"/>
        <v>142686.39999999999</v>
      </c>
      <c r="E21" s="1">
        <v>131969.79999999999</v>
      </c>
    </row>
    <row r="22" spans="1:5">
      <c r="A22" s="1">
        <v>2011</v>
      </c>
      <c r="B22" s="1">
        <v>139773</v>
      </c>
      <c r="C22" s="3">
        <f t="shared" si="1"/>
        <v>15.97879119784924</v>
      </c>
      <c r="D22" s="1">
        <f>AVERAGE($B$22:$B$31)</f>
        <v>158191</v>
      </c>
      <c r="E22" s="1">
        <v>131371</v>
      </c>
    </row>
    <row r="23" spans="1:5">
      <c r="A23" s="1">
        <v>2012</v>
      </c>
      <c r="B23" s="1">
        <v>139772</v>
      </c>
      <c r="C23" s="3">
        <f t="shared" si="1"/>
        <v>-7.1544575848125902E-4</v>
      </c>
      <c r="D23" s="1">
        <f t="shared" ref="D23:D31" si="2">AVERAGE($B$22:$B$31)</f>
        <v>158191</v>
      </c>
      <c r="E23" s="1">
        <v>131371</v>
      </c>
    </row>
    <row r="24" spans="1:5">
      <c r="A24" s="1">
        <v>2013</v>
      </c>
      <c r="B24" s="1">
        <v>116128</v>
      </c>
      <c r="C24" s="3">
        <f t="shared" si="1"/>
        <v>-16.916120539163781</v>
      </c>
      <c r="D24" s="1">
        <f t="shared" si="2"/>
        <v>158191</v>
      </c>
      <c r="E24" s="1">
        <v>131371</v>
      </c>
    </row>
    <row r="25" spans="1:5">
      <c r="A25" s="1">
        <v>2014</v>
      </c>
      <c r="B25" s="1">
        <v>137341</v>
      </c>
      <c r="C25" s="3">
        <f t="shared" si="1"/>
        <v>18.266912372554422</v>
      </c>
      <c r="D25" s="1">
        <f t="shared" si="2"/>
        <v>158191</v>
      </c>
      <c r="E25" s="1">
        <v>131371</v>
      </c>
    </row>
    <row r="26" spans="1:5">
      <c r="A26" s="1">
        <v>2015</v>
      </c>
      <c r="B26" s="1">
        <v>123841</v>
      </c>
      <c r="C26" s="3">
        <f t="shared" si="1"/>
        <v>-9.8295483504561627</v>
      </c>
      <c r="D26" s="1">
        <f t="shared" si="2"/>
        <v>158191</v>
      </c>
      <c r="E26" s="1">
        <v>131371</v>
      </c>
    </row>
    <row r="27" spans="1:5">
      <c r="A27" s="1">
        <v>2016</v>
      </c>
      <c r="B27" s="1">
        <v>177765</v>
      </c>
      <c r="C27" s="3">
        <f t="shared" si="1"/>
        <v>43.542930047399487</v>
      </c>
      <c r="D27" s="1">
        <f t="shared" si="2"/>
        <v>158191</v>
      </c>
      <c r="E27" s="1">
        <v>185011</v>
      </c>
    </row>
    <row r="28" spans="1:5">
      <c r="A28" s="1">
        <v>2017</v>
      </c>
      <c r="B28" s="1">
        <v>219552</v>
      </c>
      <c r="C28" s="3">
        <f t="shared" si="1"/>
        <v>23.506877056788468</v>
      </c>
      <c r="D28" s="1">
        <f t="shared" si="2"/>
        <v>158191</v>
      </c>
      <c r="E28" s="1">
        <v>185011</v>
      </c>
    </row>
    <row r="29" spans="1:5">
      <c r="A29" s="1">
        <v>2018</v>
      </c>
      <c r="B29" s="1">
        <v>197159</v>
      </c>
      <c r="C29" s="3">
        <f t="shared" si="1"/>
        <v>-10.199406063256088</v>
      </c>
      <c r="D29" s="1">
        <f t="shared" si="2"/>
        <v>158191</v>
      </c>
      <c r="E29" s="1">
        <v>185011</v>
      </c>
    </row>
    <row r="30" spans="1:5">
      <c r="A30" s="1">
        <v>2019</v>
      </c>
      <c r="B30" s="1">
        <v>158894</v>
      </c>
      <c r="C30" s="3">
        <f t="shared" si="1"/>
        <v>-19.408193387063232</v>
      </c>
      <c r="D30" s="1">
        <f t="shared" si="2"/>
        <v>158191</v>
      </c>
      <c r="E30" s="1">
        <v>185011</v>
      </c>
    </row>
    <row r="31" spans="1:5">
      <c r="A31" s="1">
        <v>2020</v>
      </c>
      <c r="B31" s="1">
        <v>171685</v>
      </c>
      <c r="C31" s="3">
        <f t="shared" si="1"/>
        <v>8.0500207685626926</v>
      </c>
      <c r="D31" s="1">
        <f t="shared" si="2"/>
        <v>158191</v>
      </c>
      <c r="E31" s="1">
        <v>185011</v>
      </c>
    </row>
    <row r="32" spans="1:5">
      <c r="A32" s="1">
        <v>2021</v>
      </c>
      <c r="B32" s="1">
        <v>174102</v>
      </c>
      <c r="C32" s="3">
        <f t="shared" si="1"/>
        <v>1.407810816320576</v>
      </c>
    </row>
    <row r="33" spans="1:6">
      <c r="A33" s="1">
        <v>2022</v>
      </c>
      <c r="B33" s="1">
        <v>123517</v>
      </c>
      <c r="C33" s="3">
        <f t="shared" si="1"/>
        <v>-29.054806952246381</v>
      </c>
    </row>
    <row r="40" spans="1:6">
      <c r="F40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DB1A-3E97-4961-983A-D66E02FDF9A7}">
  <dimension ref="A4:C20"/>
  <sheetViews>
    <sheetView workbookViewId="0">
      <selection activeCell="B7" sqref="B7"/>
    </sheetView>
  </sheetViews>
  <sheetFormatPr defaultColWidth="11.42578125" defaultRowHeight="15"/>
  <cols>
    <col min="1" max="1" width="3" style="1" bestFit="1" customWidth="1"/>
    <col min="2" max="16384" width="11.42578125" style="1"/>
  </cols>
  <sheetData>
    <row r="4" spans="1:3">
      <c r="A4" s="29" t="s">
        <v>0</v>
      </c>
    </row>
    <row r="5" spans="1:3">
      <c r="A5" s="30" t="s">
        <v>1</v>
      </c>
    </row>
    <row r="6" spans="1:3">
      <c r="A6" s="2" t="s">
        <v>94</v>
      </c>
    </row>
    <row r="7" spans="1:3">
      <c r="A7" s="31" t="s">
        <v>95</v>
      </c>
    </row>
    <row r="8" spans="1:3">
      <c r="A8" s="2"/>
    </row>
    <row r="9" spans="1:3" s="2" customFormat="1">
      <c r="B9" s="2" t="s">
        <v>96</v>
      </c>
      <c r="C9" s="2" t="s">
        <v>97</v>
      </c>
    </row>
    <row r="10" spans="1:3">
      <c r="A10" s="1">
        <v>1</v>
      </c>
      <c r="B10" s="13" t="s">
        <v>98</v>
      </c>
      <c r="C10" s="3">
        <v>19.942923318719497</v>
      </c>
    </row>
    <row r="11" spans="1:3">
      <c r="A11" s="1">
        <v>2</v>
      </c>
      <c r="B11" s="13" t="s">
        <v>99</v>
      </c>
      <c r="C11" s="3">
        <v>15.87641657705352</v>
      </c>
    </row>
    <row r="12" spans="1:3">
      <c r="A12" s="1">
        <v>3</v>
      </c>
      <c r="B12" s="13" t="s">
        <v>100</v>
      </c>
      <c r="C12" s="3">
        <v>13.004384150880966</v>
      </c>
    </row>
    <row r="13" spans="1:3">
      <c r="A13" s="1">
        <v>4</v>
      </c>
      <c r="B13" s="13" t="s">
        <v>101</v>
      </c>
      <c r="C13" s="3">
        <v>8.9767557283480848</v>
      </c>
    </row>
    <row r="14" spans="1:3">
      <c r="A14" s="1">
        <v>5</v>
      </c>
      <c r="B14" s="13" t="s">
        <v>102</v>
      </c>
      <c r="C14" s="3">
        <v>8.5118702953097856</v>
      </c>
    </row>
    <row r="15" spans="1:3">
      <c r="A15" s="1">
        <v>6</v>
      </c>
      <c r="B15" s="13" t="s">
        <v>103</v>
      </c>
      <c r="C15" s="3">
        <v>7.0882620564149219</v>
      </c>
    </row>
    <row r="16" spans="1:3">
      <c r="A16" s="1">
        <v>7</v>
      </c>
      <c r="B16" s="13" t="s">
        <v>104</v>
      </c>
      <c r="C16" s="3">
        <v>5.9384564480105881</v>
      </c>
    </row>
    <row r="17" spans="1:3">
      <c r="A17" s="1">
        <v>8</v>
      </c>
      <c r="B17" s="13" t="s">
        <v>105</v>
      </c>
      <c r="C17" s="3">
        <v>3.75134419720407</v>
      </c>
    </row>
    <row r="18" spans="1:3">
      <c r="A18" s="1">
        <v>9</v>
      </c>
      <c r="B18" s="13" t="s">
        <v>106</v>
      </c>
      <c r="C18" s="3">
        <v>2.5171643642981225</v>
      </c>
    </row>
    <row r="19" spans="1:3">
      <c r="A19" s="1">
        <v>10</v>
      </c>
      <c r="B19" s="13" t="s">
        <v>107</v>
      </c>
      <c r="C19" s="3">
        <v>0.24154189759285302</v>
      </c>
    </row>
    <row r="20" spans="1:3">
      <c r="B20" s="13" t="s">
        <v>108</v>
      </c>
      <c r="C20" s="3">
        <f>100-SUM(C10:C19)</f>
        <v>14.150880966167577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720D-2843-45B3-8681-8B7E1E965D2E}">
  <dimension ref="A4:B17"/>
  <sheetViews>
    <sheetView topLeftCell="A2" workbookViewId="0">
      <selection activeCell="A7" sqref="A7"/>
    </sheetView>
  </sheetViews>
  <sheetFormatPr defaultColWidth="11.42578125" defaultRowHeight="15"/>
  <cols>
    <col min="1" max="1" width="41.85546875" style="1" bestFit="1" customWidth="1"/>
    <col min="2" max="16384" width="11.42578125" style="1"/>
  </cols>
  <sheetData>
    <row r="4" spans="1:2">
      <c r="A4" s="29" t="s">
        <v>0</v>
      </c>
    </row>
    <row r="5" spans="1:2">
      <c r="A5" s="30" t="s">
        <v>1</v>
      </c>
    </row>
    <row r="6" spans="1:2">
      <c r="A6" s="2" t="s">
        <v>109</v>
      </c>
    </row>
    <row r="7" spans="1:2">
      <c r="A7" s="32" t="s">
        <v>110</v>
      </c>
    </row>
    <row r="8" spans="1:2" ht="15.75" thickBot="1"/>
    <row r="9" spans="1:2" ht="15.75" thickBot="1">
      <c r="A9" s="14" t="s">
        <v>111</v>
      </c>
      <c r="B9" s="15" t="s">
        <v>112</v>
      </c>
    </row>
    <row r="10" spans="1:2" ht="15.75" thickBot="1">
      <c r="A10" s="16" t="s">
        <v>113</v>
      </c>
      <c r="B10" s="17">
        <v>5</v>
      </c>
    </row>
    <row r="11" spans="1:2" ht="15.75" thickBot="1">
      <c r="A11" s="16" t="s">
        <v>114</v>
      </c>
      <c r="B11" s="17">
        <v>2</v>
      </c>
    </row>
    <row r="12" spans="1:2" ht="15.75" thickBot="1">
      <c r="A12" s="16" t="s">
        <v>115</v>
      </c>
      <c r="B12" s="17">
        <v>3</v>
      </c>
    </row>
    <row r="13" spans="1:2" ht="15.75" thickBot="1">
      <c r="A13" s="16" t="s">
        <v>116</v>
      </c>
      <c r="B13" s="17">
        <v>1</v>
      </c>
    </row>
    <row r="14" spans="1:2" ht="15.75" thickBot="1">
      <c r="A14" s="16" t="s">
        <v>117</v>
      </c>
      <c r="B14" s="17">
        <v>5</v>
      </c>
    </row>
    <row r="15" spans="1:2" ht="15.75" thickBot="1">
      <c r="A15" s="16" t="s">
        <v>118</v>
      </c>
      <c r="B15" s="17">
        <v>5</v>
      </c>
    </row>
    <row r="16" spans="1:2" ht="15.75" thickBot="1">
      <c r="A16" s="16" t="s">
        <v>119</v>
      </c>
      <c r="B16" s="17">
        <v>20</v>
      </c>
    </row>
    <row r="17" spans="1:2" ht="15.75" thickBot="1">
      <c r="A17" s="16" t="s">
        <v>120</v>
      </c>
      <c r="B17" s="17">
        <v>41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FCA9E-F23F-43B3-87D7-C82D612128B4}">
  <dimension ref="A4:F40"/>
  <sheetViews>
    <sheetView zoomScaleNormal="100" workbookViewId="0">
      <selection activeCell="A6" sqref="A6"/>
    </sheetView>
  </sheetViews>
  <sheetFormatPr defaultColWidth="11.42578125" defaultRowHeight="15"/>
  <cols>
    <col min="1" max="2" width="11.42578125" style="1"/>
    <col min="3" max="3" width="12" style="1" bestFit="1" customWidth="1"/>
    <col min="4" max="5" width="11.42578125" style="1"/>
    <col min="6" max="6" width="11.42578125" style="1" bestFit="1" customWidth="1"/>
    <col min="7" max="16384" width="11.42578125" style="1"/>
  </cols>
  <sheetData>
    <row r="4" spans="1:3">
      <c r="A4" s="29" t="s">
        <v>0</v>
      </c>
    </row>
    <row r="5" spans="1:3">
      <c r="A5" s="30" t="s">
        <v>1</v>
      </c>
    </row>
    <row r="6" spans="1:3">
      <c r="A6" s="2" t="s">
        <v>121</v>
      </c>
    </row>
    <row r="7" spans="1:3">
      <c r="A7" s="31" t="s">
        <v>122</v>
      </c>
    </row>
    <row r="10" spans="1:3">
      <c r="A10"/>
      <c r="B10" s="18"/>
    </row>
    <row r="11" spans="1:3">
      <c r="A11"/>
      <c r="B11" s="18"/>
    </row>
    <row r="12" spans="1:3">
      <c r="A12"/>
      <c r="B12" s="18"/>
    </row>
    <row r="13" spans="1:3">
      <c r="A13"/>
      <c r="B13" s="18"/>
      <c r="C13" s="3"/>
    </row>
    <row r="14" spans="1:3">
      <c r="A14"/>
      <c r="B14" s="18"/>
      <c r="C14" s="3"/>
    </row>
    <row r="15" spans="1:3">
      <c r="A15"/>
      <c r="B15" s="18"/>
      <c r="C15" s="3"/>
    </row>
    <row r="16" spans="1:3">
      <c r="A16"/>
      <c r="B16" s="18"/>
      <c r="C16" s="3"/>
    </row>
    <row r="17" spans="1:3">
      <c r="A17"/>
      <c r="B17" s="18"/>
      <c r="C17" s="3"/>
    </row>
    <row r="18" spans="1:3">
      <c r="A18"/>
      <c r="B18" s="18"/>
      <c r="C18" s="3"/>
    </row>
    <row r="19" spans="1:3">
      <c r="A19"/>
      <c r="B19" s="18"/>
      <c r="C19" s="3"/>
    </row>
    <row r="20" spans="1:3">
      <c r="C20" s="3"/>
    </row>
    <row r="21" spans="1:3">
      <c r="C21" s="3"/>
    </row>
    <row r="22" spans="1:3">
      <c r="C22" s="3"/>
    </row>
    <row r="23" spans="1:3">
      <c r="C23" s="3"/>
    </row>
    <row r="24" spans="1:3">
      <c r="C24" s="3"/>
    </row>
    <row r="25" spans="1:3">
      <c r="C25" s="3"/>
    </row>
    <row r="26" spans="1:3">
      <c r="C26" s="3"/>
    </row>
    <row r="27" spans="1:3">
      <c r="C27" s="3"/>
    </row>
    <row r="28" spans="1:3">
      <c r="C28" s="3"/>
    </row>
    <row r="29" spans="1:3">
      <c r="C29" s="3"/>
    </row>
    <row r="30" spans="1:3">
      <c r="C30" s="3"/>
    </row>
    <row r="31" spans="1:3">
      <c r="C31" s="3"/>
    </row>
    <row r="32" spans="1:3">
      <c r="C32" s="3"/>
    </row>
    <row r="33" spans="3:6">
      <c r="C33" s="3"/>
    </row>
    <row r="40" spans="3:6">
      <c r="F40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C5DD-C315-4194-B874-D330296547B5}">
  <dimension ref="A5:B33"/>
  <sheetViews>
    <sheetView workbookViewId="0">
      <selection activeCell="H3" sqref="H3"/>
    </sheetView>
  </sheetViews>
  <sheetFormatPr defaultColWidth="11.42578125" defaultRowHeight="12.75"/>
  <cols>
    <col min="1" max="1" width="16.42578125" style="19" bestFit="1" customWidth="1"/>
    <col min="2" max="2" width="11.7109375" style="20" bestFit="1" customWidth="1"/>
    <col min="3" max="16384" width="11.42578125" style="19"/>
  </cols>
  <sheetData>
    <row r="5" spans="1:2" ht="15">
      <c r="A5" s="29" t="s">
        <v>0</v>
      </c>
    </row>
    <row r="6" spans="1:2" ht="15">
      <c r="A6" s="30" t="s">
        <v>1</v>
      </c>
    </row>
    <row r="7" spans="1:2" ht="15">
      <c r="A7" s="2" t="s">
        <v>123</v>
      </c>
    </row>
    <row r="8" spans="1:2" ht="15">
      <c r="A8" s="31" t="s">
        <v>124</v>
      </c>
    </row>
    <row r="11" spans="1:2">
      <c r="A11" s="19" t="s">
        <v>6</v>
      </c>
      <c r="B11" s="20" t="s">
        <v>125</v>
      </c>
    </row>
    <row r="12" spans="1:2">
      <c r="A12" s="19" t="s">
        <v>33</v>
      </c>
      <c r="B12" s="21">
        <v>3.8</v>
      </c>
    </row>
    <row r="13" spans="1:2">
      <c r="A13" s="19" t="s">
        <v>50</v>
      </c>
      <c r="B13" s="21">
        <v>3.47</v>
      </c>
    </row>
    <row r="14" spans="1:2">
      <c r="A14" s="19" t="s">
        <v>126</v>
      </c>
      <c r="B14" s="21">
        <v>3.1</v>
      </c>
    </row>
    <row r="15" spans="1:2">
      <c r="A15" s="19" t="s">
        <v>17</v>
      </c>
      <c r="B15" s="21">
        <v>2.19</v>
      </c>
    </row>
    <row r="16" spans="1:2">
      <c r="A16" s="19" t="s">
        <v>20</v>
      </c>
      <c r="B16" s="21">
        <v>2.06</v>
      </c>
    </row>
    <row r="17" spans="1:2">
      <c r="A17" s="19" t="s">
        <v>12</v>
      </c>
      <c r="B17" s="21">
        <v>1.77</v>
      </c>
    </row>
    <row r="18" spans="1:2">
      <c r="A18" s="19" t="s">
        <v>18</v>
      </c>
      <c r="B18" s="21">
        <v>1.4</v>
      </c>
    </row>
    <row r="19" spans="1:2">
      <c r="A19" s="19" t="s">
        <v>19</v>
      </c>
      <c r="B19" s="21">
        <v>1.1000000000000001</v>
      </c>
    </row>
    <row r="20" spans="1:2">
      <c r="A20" s="19" t="s">
        <v>16</v>
      </c>
      <c r="B20" s="21">
        <v>1.03</v>
      </c>
    </row>
    <row r="21" spans="1:2">
      <c r="A21" s="19" t="s">
        <v>23</v>
      </c>
      <c r="B21" s="21">
        <v>0.98</v>
      </c>
    </row>
    <row r="22" spans="1:2">
      <c r="A22" s="19" t="s">
        <v>11</v>
      </c>
      <c r="B22" s="21">
        <v>0.91</v>
      </c>
    </row>
    <row r="23" spans="1:2">
      <c r="A23" s="19" t="s">
        <v>13</v>
      </c>
      <c r="B23" s="21">
        <v>0.88</v>
      </c>
    </row>
    <row r="24" spans="1:2">
      <c r="A24" s="19" t="s">
        <v>24</v>
      </c>
      <c r="B24" s="21">
        <v>0.82</v>
      </c>
    </row>
    <row r="25" spans="1:2">
      <c r="A25" s="19" t="s">
        <v>9</v>
      </c>
      <c r="B25" s="21">
        <v>0.7</v>
      </c>
    </row>
    <row r="26" spans="1:2">
      <c r="A26" s="19" t="s">
        <v>8</v>
      </c>
      <c r="B26" s="21">
        <v>0.6</v>
      </c>
    </row>
    <row r="27" spans="1:2">
      <c r="A27" s="19" t="s">
        <v>22</v>
      </c>
      <c r="B27" s="21">
        <v>0.55000000000000004</v>
      </c>
    </row>
    <row r="28" spans="1:2">
      <c r="A28" s="19" t="s">
        <v>10</v>
      </c>
      <c r="B28" s="21">
        <v>0.52</v>
      </c>
    </row>
    <row r="29" spans="1:2">
      <c r="A29" s="19" t="s">
        <v>15</v>
      </c>
      <c r="B29" s="21">
        <v>0.4</v>
      </c>
    </row>
    <row r="30" spans="1:2">
      <c r="A30" s="19" t="s">
        <v>21</v>
      </c>
      <c r="B30" s="21">
        <v>0.28999999999999998</v>
      </c>
    </row>
    <row r="31" spans="1:2">
      <c r="A31" s="19" t="s">
        <v>14</v>
      </c>
      <c r="B31" s="21">
        <v>0</v>
      </c>
    </row>
    <row r="32" spans="1:2" ht="15.75">
      <c r="A32" s="10" t="s">
        <v>127</v>
      </c>
      <c r="B32" s="21">
        <f>AVERAGE(B15:B30,B31)</f>
        <v>0.95294117647058818</v>
      </c>
    </row>
    <row r="33" spans="1:2" ht="15.75">
      <c r="A33" s="10" t="s">
        <v>128</v>
      </c>
      <c r="B33" s="21">
        <v>1.4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Alejandra Peláez Hidalgo</dc:creator>
  <cp:keywords/>
  <dc:description/>
  <cp:lastModifiedBy/>
  <cp:revision/>
  <dcterms:created xsi:type="dcterms:W3CDTF">2022-10-10T12:10:25Z</dcterms:created>
  <dcterms:modified xsi:type="dcterms:W3CDTF">2023-11-07T23:37:39Z</dcterms:modified>
  <cp:category/>
  <cp:contentStatus/>
</cp:coreProperties>
</file>